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yClouds\Desktop\"/>
    </mc:Choice>
  </mc:AlternateContent>
  <xr:revisionPtr revIDLastSave="0" documentId="8_{3B1340FB-CAB7-4799-9A48-9F30165F7086}" xr6:coauthVersionLast="45" xr6:coauthVersionMax="45" xr10:uidLastSave="{00000000-0000-0000-0000-000000000000}"/>
  <bookViews>
    <workbookView xWindow="-120" yWindow="-120" windowWidth="24240" windowHeight="13140" xr2:uid="{654AA995-FE07-454B-AC83-D37FBB5AEA04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1" i="1" l="1"/>
  <c r="J81" i="1"/>
  <c r="K81" i="1" s="1"/>
  <c r="L80" i="1"/>
  <c r="J80" i="1"/>
  <c r="K80" i="1" s="1"/>
  <c r="L79" i="1"/>
  <c r="J79" i="1"/>
  <c r="K79" i="1" s="1"/>
  <c r="L78" i="1"/>
  <c r="K78" i="1"/>
  <c r="J78" i="1"/>
  <c r="L77" i="1"/>
  <c r="J77" i="1"/>
  <c r="K77" i="1" s="1"/>
  <c r="L76" i="1"/>
  <c r="J76" i="1"/>
  <c r="K76" i="1" l="1"/>
  <c r="L75" i="1"/>
  <c r="K75" i="1" s="1"/>
  <c r="J75" i="1"/>
  <c r="L74" i="1"/>
  <c r="J74" i="1"/>
  <c r="K74" i="1" s="1"/>
  <c r="L73" i="1"/>
  <c r="K73" i="1" s="1"/>
  <c r="J73" i="1"/>
  <c r="L72" i="1"/>
  <c r="J72" i="1"/>
  <c r="L71" i="1"/>
  <c r="J71" i="1"/>
  <c r="L70" i="1"/>
  <c r="J70" i="1"/>
  <c r="L69" i="1"/>
  <c r="J69" i="1"/>
  <c r="L68" i="1"/>
  <c r="J68" i="1"/>
  <c r="K68" i="1" s="1"/>
  <c r="L67" i="1"/>
  <c r="J67" i="1"/>
  <c r="L66" i="1"/>
  <c r="J66" i="1"/>
  <c r="K66" i="1" s="1"/>
  <c r="L65" i="1"/>
  <c r="J65" i="1"/>
  <c r="L64" i="1"/>
  <c r="J64" i="1"/>
  <c r="L63" i="1"/>
  <c r="J63" i="1"/>
  <c r="L62" i="1"/>
  <c r="J62" i="1"/>
  <c r="L61" i="1"/>
  <c r="J61" i="1"/>
  <c r="L60" i="1"/>
  <c r="J60" i="1"/>
  <c r="K60" i="1" s="1"/>
  <c r="L59" i="1"/>
  <c r="J59" i="1"/>
  <c r="G59" i="1"/>
  <c r="L58" i="1"/>
  <c r="J58" i="1"/>
  <c r="G58" i="1"/>
  <c r="L57" i="1"/>
  <c r="J57" i="1"/>
  <c r="K57" i="1" s="1"/>
  <c r="G57" i="1"/>
  <c r="L56" i="1"/>
  <c r="J56" i="1"/>
  <c r="G56" i="1"/>
  <c r="C56" i="1"/>
  <c r="L55" i="1"/>
  <c r="J55" i="1"/>
  <c r="K55" i="1" s="1"/>
  <c r="G55" i="1"/>
  <c r="L54" i="1"/>
  <c r="J54" i="1"/>
  <c r="G54" i="1"/>
  <c r="L53" i="1"/>
  <c r="J53" i="1"/>
  <c r="K53" i="1" s="1"/>
  <c r="G53" i="1"/>
  <c r="L52" i="1"/>
  <c r="J52" i="1"/>
  <c r="K52" i="1" s="1"/>
  <c r="G52" i="1"/>
  <c r="L51" i="1"/>
  <c r="J51" i="1"/>
  <c r="K51" i="1" s="1"/>
  <c r="G51" i="1"/>
  <c r="L50" i="1"/>
  <c r="J50" i="1"/>
  <c r="G50" i="1"/>
  <c r="L49" i="1"/>
  <c r="J49" i="1"/>
  <c r="K49" i="1" s="1"/>
  <c r="G49" i="1"/>
  <c r="L48" i="1"/>
  <c r="J48" i="1"/>
  <c r="K48" i="1" s="1"/>
  <c r="L47" i="1"/>
  <c r="J47" i="1"/>
  <c r="L46" i="1"/>
  <c r="J46" i="1"/>
  <c r="K46" i="1" s="1"/>
  <c r="L45" i="1"/>
  <c r="J45" i="1"/>
  <c r="L44" i="1"/>
  <c r="J44" i="1"/>
  <c r="K44" i="1" s="1"/>
  <c r="L43" i="1"/>
  <c r="J43" i="1"/>
  <c r="K43" i="1" s="1"/>
  <c r="L42" i="1"/>
  <c r="J42" i="1"/>
  <c r="L41" i="1"/>
  <c r="J41" i="1"/>
  <c r="K41" i="1" s="1"/>
  <c r="L40" i="1"/>
  <c r="J40" i="1"/>
  <c r="K40" i="1" s="1"/>
  <c r="L39" i="1"/>
  <c r="J39" i="1"/>
  <c r="L38" i="1"/>
  <c r="J38" i="1"/>
  <c r="K38" i="1" s="1"/>
  <c r="L37" i="1"/>
  <c r="J37" i="1"/>
  <c r="L36" i="1"/>
  <c r="K36" i="1"/>
  <c r="J36" i="1"/>
  <c r="G36" i="1"/>
  <c r="L35" i="1"/>
  <c r="K35" i="1"/>
  <c r="J35" i="1"/>
  <c r="G35" i="1"/>
  <c r="L34" i="1"/>
  <c r="K34" i="1"/>
  <c r="J34" i="1"/>
  <c r="G34" i="1"/>
  <c r="L33" i="1"/>
  <c r="K33" i="1"/>
  <c r="J33" i="1"/>
  <c r="G33" i="1"/>
  <c r="L32" i="1"/>
  <c r="K32" i="1"/>
  <c r="J32" i="1"/>
  <c r="G32" i="1"/>
  <c r="L31" i="1"/>
  <c r="K31" i="1"/>
  <c r="J31" i="1"/>
  <c r="L30" i="1"/>
  <c r="J30" i="1"/>
  <c r="K30" i="1" s="1"/>
  <c r="L29" i="1"/>
  <c r="K29" i="1" s="1"/>
  <c r="J29" i="1"/>
  <c r="L28" i="1"/>
  <c r="J28" i="1"/>
  <c r="K28" i="1" s="1"/>
  <c r="L27" i="1"/>
  <c r="J27" i="1"/>
  <c r="L26" i="1"/>
  <c r="J26" i="1"/>
  <c r="L25" i="1"/>
  <c r="J25" i="1"/>
  <c r="G25" i="1"/>
  <c r="L24" i="1"/>
  <c r="J24" i="1"/>
  <c r="K24" i="1" s="1"/>
  <c r="G24" i="1"/>
  <c r="L23" i="1"/>
  <c r="J23" i="1"/>
  <c r="K23" i="1" s="1"/>
  <c r="G23" i="1"/>
  <c r="L22" i="1"/>
  <c r="J22" i="1"/>
  <c r="K22" i="1" s="1"/>
  <c r="G22" i="1"/>
  <c r="L21" i="1"/>
  <c r="J21" i="1"/>
  <c r="G21" i="1"/>
  <c r="L20" i="1"/>
  <c r="J20" i="1"/>
  <c r="K20" i="1" s="1"/>
  <c r="G20" i="1"/>
  <c r="L19" i="1"/>
  <c r="J19" i="1"/>
  <c r="K19" i="1" s="1"/>
  <c r="G19" i="1"/>
  <c r="L18" i="1"/>
  <c r="J18" i="1"/>
  <c r="K18" i="1" s="1"/>
  <c r="G18" i="1"/>
  <c r="K42" i="1" l="1"/>
  <c r="K62" i="1"/>
  <c r="K64" i="1"/>
  <c r="K21" i="1"/>
  <c r="K25" i="1"/>
  <c r="K27" i="1"/>
  <c r="K50" i="1"/>
  <c r="K54" i="1"/>
  <c r="K63" i="1"/>
  <c r="K70" i="1"/>
  <c r="K71" i="1"/>
  <c r="K37" i="1"/>
  <c r="K45" i="1"/>
  <c r="K56" i="1"/>
  <c r="K65" i="1"/>
  <c r="K26" i="1"/>
  <c r="K39" i="1"/>
  <c r="K47" i="1"/>
  <c r="K59" i="1"/>
  <c r="K67" i="1"/>
  <c r="K58" i="1"/>
  <c r="K61" i="1"/>
  <c r="K69" i="1"/>
  <c r="K72" i="1"/>
</calcChain>
</file>

<file path=xl/sharedStrings.xml><?xml version="1.0" encoding="utf-8"?>
<sst xmlns="http://schemas.openxmlformats.org/spreadsheetml/2006/main" count="288" uniqueCount="108">
  <si>
    <r>
      <rPr>
        <b/>
        <sz val="8"/>
        <rFont val="Arial"/>
        <family val="2"/>
      </rPr>
      <t>OFFICE: 3725 LEONARDTOWN RD. SUITE 207, WALDORF, MD 20601-4611</t>
    </r>
    <r>
      <rPr>
        <sz val="10"/>
        <rFont val="Arial"/>
        <family val="2"/>
      </rPr>
      <t xml:space="preserve">
</t>
    </r>
    <r>
      <rPr>
        <b/>
        <sz val="9"/>
        <rFont val="Arial"/>
        <family val="2"/>
      </rPr>
      <t>MAILSTOP: 1282 SMALLWOOD DR. W. #142, WALDORF, MD 20603-4732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Email: charles.lambert@carterlambert.com                             PH: 240-585-5853   | FAX: 240-585-5665  | CELL: 202-409-8600                            </t>
    </r>
  </si>
  <si>
    <t>CURRENT INVENTORY</t>
  </si>
  <si>
    <t>VALIDITY DATE</t>
  </si>
  <si>
    <t>DATE</t>
  </si>
  <si>
    <t>PRICES MAY CHANGE MONTHLY</t>
  </si>
  <si>
    <t xml:space="preserve">GSA # 47QTCA18D0085 -MAS SCHEDULE </t>
  </si>
  <si>
    <t>BILL TO</t>
  </si>
  <si>
    <t>SHIP TO</t>
  </si>
  <si>
    <t>Company</t>
  </si>
  <si>
    <t>Address</t>
  </si>
  <si>
    <t>City, State, ZIP</t>
  </si>
  <si>
    <t>Name</t>
  </si>
  <si>
    <t>Phone</t>
  </si>
  <si>
    <t>Email address:</t>
  </si>
  <si>
    <t>MADE HERE</t>
  </si>
  <si>
    <t>US BASED WAREHOUSES</t>
  </si>
  <si>
    <t>DESCRIPTION</t>
  </si>
  <si>
    <t>UNIT</t>
  </si>
  <si>
    <t>MOQ</t>
  </si>
  <si>
    <t>COST</t>
  </si>
  <si>
    <t>INVENTORY VALUE</t>
  </si>
  <si>
    <t>CUSTOMER ORDER QTY</t>
  </si>
  <si>
    <t>30%-DEPOSIT FOR LG ORDERS</t>
  </si>
  <si>
    <t>30% deposit if required</t>
  </si>
  <si>
    <t>BALANCE DUE</t>
  </si>
  <si>
    <t>PAID IN FULL/NO DEPOSIT</t>
  </si>
  <si>
    <t>EXAMPLE</t>
  </si>
  <si>
    <t>IN STOCK PER WAREHOUSE</t>
  </si>
  <si>
    <t>TOTE CUSTOMS PROTECTION HOODS</t>
  </si>
  <si>
    <t>PAIR</t>
  </si>
  <si>
    <t>IN STOCK PER WAREHOUSE-</t>
  </si>
  <si>
    <t>China</t>
  </si>
  <si>
    <t>GOWN, AAMI LEVEL 1</t>
  </si>
  <si>
    <t>EA</t>
  </si>
  <si>
    <t>GOWN, AAMI LEVEL 2</t>
  </si>
  <si>
    <t>GOWN, AAMI LEVEL 3</t>
  </si>
  <si>
    <t>GOWN, AAMI LEVEL 4</t>
  </si>
  <si>
    <t>Open-Back Protective Gowns-Universal</t>
  </si>
  <si>
    <t>N95 NIOSH Mask – Makrite 9500-N95 (Box of 20) Medical Use</t>
  </si>
  <si>
    <t>BOX</t>
  </si>
  <si>
    <t>N95 NIOSH Mask – Advoque (Box of 20)-Ear Loop</t>
  </si>
  <si>
    <t>N95 Mask (Box of 20) Ear Loop</t>
  </si>
  <si>
    <t>N95 Mask – Missadola (Box of 5) Ear Loop</t>
  </si>
  <si>
    <t>N95 Mask (FM-3G) (Box of 30) Ear Loop</t>
  </si>
  <si>
    <t>KN95 Mask (FM-1) (Box of 20)</t>
  </si>
  <si>
    <t>CLD HQ</t>
  </si>
  <si>
    <t>KN95 Protective Mask (Ear Loop)</t>
  </si>
  <si>
    <t>3 PLY SURGICAL MASK</t>
  </si>
  <si>
    <t>Disposable CLOTH Mask - 3Ply Single Use, NON-Medical - High -quality melt-blown nonwoven material Elastic mask band Functional nose clip 50-count box Master Case/ 50 masks per inner box with 40 inner boxes per maaster case 2000 masks per master case</t>
  </si>
  <si>
    <t>Master Case</t>
  </si>
  <si>
    <t>Basic Shoe Covers Universal sizes</t>
  </si>
  <si>
    <t xml:space="preserve">Bouffant Cap 21" </t>
  </si>
  <si>
    <t>USA</t>
  </si>
  <si>
    <t>D0011 - Hydrox Label- Hydrogen Peroxide 3% - 8 oz- 12 items per case -207 cases per pallet</t>
  </si>
  <si>
    <t>PALLET</t>
  </si>
  <si>
    <t>D0012 - Hydrox Label- Hydrogen Peroxide 3% - 16 oz- 12 items per case - 176 cases per pallet</t>
  </si>
  <si>
    <t>I0020 - Hydrox Label- Isopropyl Alcohol  70% - 4 oz- 60 items per case - 100 cases per pallet</t>
  </si>
  <si>
    <t>D0022 - Hydrox Label- Isopropyl Alcohol  70% - 16 oz- 12 items per case - 176 cases per pallet</t>
  </si>
  <si>
    <t>K4679FT- Hydrox Label- Gel -70% ETHYL Alcohol v/v INSTANT HAND SANITIZER CITRUS FRAGRANCE 2 oz flip top - 96 Items per case -(108 CASES PER PALLET)</t>
  </si>
  <si>
    <t>K4609FT-  Hydrox Label-Gel -70% ETHYL Alcohol v/v INSTANT HAND SANITIZER FRAGRANCE FREE - 2 oz flip top - 96 Items per case -(108 CASES PER PALLET)</t>
  </si>
  <si>
    <t>I4670FT- Hydrox Label- Gel -70% ETHYL Alcohol v/v INSTANT HAND SANITIZER CITRUS FREE - 4 oz flip top - 60 Items per case -(100 CASES PER PALLET)</t>
  </si>
  <si>
    <t>I4700- Gel -70% ETHYL Alcohol v/v INSTANT HAND SANITIZER FRAGRANCE FREE - 2 oz flip top - 60 Items per case -(100 CASES PER PALLET)</t>
  </si>
  <si>
    <t>G4671FT- Gel -70% ETHYL Alcohol v/v INSTANT HAND SANITIZER CITRU FREE - 8 oz flip top - 36 Items per case -(84 CASES PER PALLET)</t>
  </si>
  <si>
    <t>G4701FT- Gel -70% ETHYL Alcohol v/v INSTANT HAND SANITIZER FRAGRANCE FREE - 8 oz flip top - 36 Items per case -(84 CASES PER PALLET)</t>
  </si>
  <si>
    <t>G4671P- Gel -70% ETHYL Alcohol v/v INSTANT HAND SANITIZER CITRU FREE - 8 oz pump - 36 Items per case -(84 CASES PER PALLET)</t>
  </si>
  <si>
    <t>G4701P- Gel -70% ETHYL Alcohol v/v INSTANT HAND SANITIZER FRAGRANCE FREE - 8 oz pump - 36 Items per case -(84 CASES PER PALLET)</t>
  </si>
  <si>
    <t>Goggles/Eye Safety.  Bag of 12 goggles.</t>
  </si>
  <si>
    <t>bag</t>
  </si>
  <si>
    <t>NON-CONTACT INFRARED THEMOMTER</t>
  </si>
  <si>
    <t>Southeast Asia</t>
  </si>
  <si>
    <t xml:space="preserve">Face Shields transparent  </t>
  </si>
  <si>
    <t>Vietnam</t>
  </si>
  <si>
    <t xml:space="preserve">GLOVES, NITRILE </t>
  </si>
  <si>
    <t>BX</t>
  </si>
  <si>
    <t>Portable foam unit, 10 gallon, powered by compressed air- FG-10N</t>
  </si>
  <si>
    <t>Portable foam unit, 10 gallon, powered by compressed air-FG-10N2</t>
  </si>
  <si>
    <t>JW-4277285-OXIVIR TB DISINFECTANT CLEANER 12/32 OZ</t>
  </si>
  <si>
    <t>CASE</t>
  </si>
  <si>
    <t>JW-4743-VIREX TB DISINFECTANT CLEANER 12/32 OZ</t>
  </si>
  <si>
    <t>NCL-0252-AVISTAT-D 12-QT/CS</t>
  </si>
  <si>
    <t>INSTOCK WARE HOUSE</t>
  </si>
  <si>
    <t>T-110502-9.25" TRIGGER SPRAYER FOR 32 OZ BOTTLE</t>
  </si>
  <si>
    <t>T-32BOT-32 OZ PLAIN HANDI-HOLD BOTTLE</t>
  </si>
  <si>
    <t>Level 1 Isolation Gown, SS Fabric</t>
  </si>
  <si>
    <t>Level 2 Isolation Gown, SMS Fabric</t>
  </si>
  <si>
    <t>Level 3 Surgical Gown, Quad Stitched, SMS</t>
  </si>
  <si>
    <t>Level 3 Surgical Gown, Quad Stitched, SMS, Sterile</t>
  </si>
  <si>
    <t>Level 4 Surgical Gown, Quad Stitched, SMS</t>
  </si>
  <si>
    <t>Level 4 Surgical Gown, Quad Stitched, SMS Sterile</t>
  </si>
  <si>
    <t>Coveralls</t>
  </si>
  <si>
    <t>Dispenser Sanitizer w/Stand</t>
  </si>
  <si>
    <t>Sanitizer Dispenser Refills</t>
  </si>
  <si>
    <t>INSTOCK WARE HOUSE (HOT ITEM)</t>
  </si>
  <si>
    <t>LYSOL SPRAY         12.5 OZ</t>
  </si>
  <si>
    <t>LYSOL SPRAY            19 OZ</t>
  </si>
  <si>
    <t>LYSOL WIPES            95 COUNT</t>
  </si>
  <si>
    <t>LYSOL WIPES            85 COUNT</t>
  </si>
  <si>
    <t>CLOROX WIPES            85 COUNT</t>
  </si>
  <si>
    <t xml:space="preserve">CAVI Wipes Pack – 160 Sheets </t>
  </si>
  <si>
    <t xml:space="preserve">Micro-dot Wipes Pack – 160 Sheets </t>
  </si>
  <si>
    <t>SPRAY NINE DEGREASER/CLNR 12/QT</t>
  </si>
  <si>
    <t>LARGE PWDR FREE VINYL GLOVES 100/BOX</t>
  </si>
  <si>
    <t>MEDIUM PWDR FREE VINYL GLOVES 100/BOX</t>
  </si>
  <si>
    <t>VICTORY BACKPACK ELECTROSTATIC SPRAYER</t>
  </si>
  <si>
    <t>OXIVIR TB 160-CT GERMICIDAL WIPES 12/CS</t>
  </si>
  <si>
    <t>PURE BRIGHT GERMICIDAL ULTRA BLEACH 6/1 GAL</t>
  </si>
  <si>
    <t>We accept ALL MAJOR CREDIT CARDS</t>
  </si>
  <si>
    <t xml:space="preserve">ACH, WIRES AND CONTRACTS - INVOICING FOR PAYMENT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</si>
</sst>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name val="Calibri Light"/>
      <family val="2"/>
      <scheme val="major"/>
    </font>
    <font>
      <sz val="11"/>
      <color rgb="FF576C8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 Light"/>
      <family val="2"/>
      <scheme val="major"/>
    </font>
    <font>
      <b/>
      <sz val="11"/>
      <name val="Calibri"/>
      <family val="2"/>
      <scheme val="minor"/>
    </font>
    <font>
      <b/>
      <sz val="10"/>
      <name val="Calibri Light"/>
      <family val="2"/>
      <scheme val="major"/>
    </font>
    <font>
      <sz val="11"/>
      <color theme="4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576C88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6" fillId="0" borderId="0">
      <alignment horizontal="left" vertical="center" wrapText="1" indent="1"/>
    </xf>
    <xf numFmtId="1" fontId="16" fillId="0" borderId="0">
      <alignment horizontal="center" vertical="center"/>
    </xf>
    <xf numFmtId="7" fontId="16" fillId="0" borderId="0">
      <alignment horizontal="right" vertical="center"/>
    </xf>
  </cellStyleXfs>
  <cellXfs count="86">
    <xf numFmtId="0" fontId="0" fillId="0" borderId="0" xfId="0"/>
    <xf numFmtId="0" fontId="13" fillId="0" borderId="0" xfId="0" applyFont="1" applyAlignment="1">
      <alignment horizontal="center"/>
    </xf>
    <xf numFmtId="0" fontId="22" fillId="0" borderId="0" xfId="0" applyFont="1"/>
    <xf numFmtId="0" fontId="20" fillId="0" borderId="5" xfId="0" applyFont="1" applyBorder="1" applyAlignment="1">
      <alignment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wrapText="1"/>
    </xf>
    <xf numFmtId="0" fontId="9" fillId="2" borderId="2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1" fillId="2" borderId="5" xfId="0" applyFont="1" applyFill="1" applyBorder="1" applyAlignment="1">
      <alignment horizontal="right" vertical="center" indent="1"/>
    </xf>
    <xf numFmtId="14" fontId="12" fillId="2" borderId="5" xfId="0" applyNumberFormat="1" applyFont="1" applyFill="1" applyBorder="1" applyAlignment="1" applyProtection="1">
      <alignment horizontal="left" vertical="center"/>
      <protection locked="0"/>
    </xf>
    <xf numFmtId="14" fontId="9" fillId="2" borderId="5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3" fillId="3" borderId="5" xfId="0" applyFont="1" applyFill="1" applyBorder="1" applyAlignment="1">
      <alignment vertical="center"/>
    </xf>
    <xf numFmtId="0" fontId="14" fillId="4" borderId="5" xfId="3" applyFont="1" applyFill="1" applyBorder="1" applyAlignment="1">
      <alignment horizontal="left" vertical="center" wrapText="1" indent="1"/>
    </xf>
    <xf numFmtId="0" fontId="14" fillId="4" borderId="5" xfId="3" applyFont="1" applyFill="1" applyBorder="1" applyAlignment="1">
      <alignment horizontal="left" vertical="center" indent="1"/>
    </xf>
    <xf numFmtId="0" fontId="15" fillId="4" borderId="5" xfId="3" applyFont="1" applyFill="1" applyBorder="1" applyAlignment="1">
      <alignment horizontal="left" vertical="center" wrapText="1" indent="1"/>
    </xf>
    <xf numFmtId="0" fontId="0" fillId="6" borderId="5" xfId="0" applyFill="1" applyBorder="1" applyAlignment="1">
      <alignment vertical="center"/>
    </xf>
    <xf numFmtId="0" fontId="0" fillId="0" borderId="5" xfId="4" applyFont="1" applyBorder="1">
      <alignment horizontal="left" vertical="center" wrapText="1" indent="1"/>
    </xf>
    <xf numFmtId="0" fontId="17" fillId="0" borderId="5" xfId="4" applyFont="1" applyBorder="1">
      <alignment horizontal="left" vertical="center" wrapText="1" indent="1"/>
    </xf>
    <xf numFmtId="0" fontId="0" fillId="0" borderId="5" xfId="5" applyNumberFormat="1" applyFont="1" applyBorder="1">
      <alignment horizontal="center" vertical="center"/>
    </xf>
    <xf numFmtId="7" fontId="0" fillId="0" borderId="5" xfId="6" applyFont="1" applyBorder="1">
      <alignment horizontal="right" vertical="center"/>
    </xf>
    <xf numFmtId="0" fontId="0" fillId="7" borderId="5" xfId="0" applyFill="1" applyBorder="1" applyAlignment="1" applyProtection="1">
      <alignment vertical="center"/>
      <protection locked="0"/>
    </xf>
    <xf numFmtId="2" fontId="0" fillId="0" borderId="5" xfId="2" applyNumberFormat="1" applyFont="1" applyBorder="1" applyAlignment="1">
      <alignment vertical="center"/>
    </xf>
    <xf numFmtId="2" fontId="18" fillId="8" borderId="5" xfId="3" applyNumberFormat="1" applyFont="1" applyFill="1" applyBorder="1" applyAlignment="1">
      <alignment horizontal="right" vertical="center" wrapText="1" indent="1"/>
    </xf>
    <xf numFmtId="2" fontId="0" fillId="0" borderId="5" xfId="0" applyNumberFormat="1" applyBorder="1" applyAlignment="1">
      <alignment vertical="center"/>
    </xf>
    <xf numFmtId="7" fontId="0" fillId="0" borderId="5" xfId="0" applyNumberFormat="1" applyBorder="1" applyAlignment="1">
      <alignment vertical="center"/>
    </xf>
    <xf numFmtId="0" fontId="19" fillId="0" borderId="5" xfId="4" applyFont="1" applyBorder="1">
      <alignment horizontal="left" vertical="center" wrapText="1" indent="1"/>
    </xf>
    <xf numFmtId="0" fontId="19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/>
    </xf>
    <xf numFmtId="0" fontId="21" fillId="0" borderId="5" xfId="0" applyFont="1" applyBorder="1" applyAlignment="1">
      <alignment vertical="top" wrapText="1"/>
    </xf>
    <xf numFmtId="0" fontId="22" fillId="0" borderId="5" xfId="4" applyFont="1" applyBorder="1">
      <alignment horizontal="left" vertical="center" wrapText="1" indent="1"/>
    </xf>
    <xf numFmtId="0" fontId="22" fillId="0" borderId="5" xfId="0" applyFont="1" applyBorder="1" applyAlignment="1">
      <alignment vertical="top" wrapText="1"/>
    </xf>
    <xf numFmtId="0" fontId="22" fillId="0" borderId="5" xfId="5" applyNumberFormat="1" applyFont="1" applyBorder="1">
      <alignment horizontal="center" vertical="center"/>
    </xf>
    <xf numFmtId="7" fontId="22" fillId="0" borderId="5" xfId="6" applyFont="1" applyBorder="1">
      <alignment horizontal="right" vertical="center"/>
    </xf>
    <xf numFmtId="0" fontId="22" fillId="0" borderId="5" xfId="0" applyFont="1" applyBorder="1"/>
    <xf numFmtId="0" fontId="22" fillId="7" borderId="5" xfId="0" applyFont="1" applyFill="1" applyBorder="1" applyAlignment="1" applyProtection="1">
      <alignment vertical="center"/>
      <protection locked="0"/>
    </xf>
    <xf numFmtId="2" fontId="22" fillId="0" borderId="5" xfId="2" applyNumberFormat="1" applyFont="1" applyBorder="1" applyAlignment="1">
      <alignment vertical="center"/>
    </xf>
    <xf numFmtId="2" fontId="23" fillId="8" borderId="5" xfId="3" applyNumberFormat="1" applyFont="1" applyFill="1" applyBorder="1" applyAlignment="1">
      <alignment horizontal="right" vertical="center" wrapText="1" indent="1"/>
    </xf>
    <xf numFmtId="2" fontId="22" fillId="0" borderId="5" xfId="0" applyNumberFormat="1" applyFont="1" applyBorder="1" applyAlignment="1">
      <alignment vertical="center"/>
    </xf>
    <xf numFmtId="7" fontId="22" fillId="0" borderId="5" xfId="0" applyNumberFormat="1" applyFont="1" applyBorder="1" applyAlignment="1">
      <alignment vertical="center"/>
    </xf>
    <xf numFmtId="0" fontId="22" fillId="0" borderId="13" xfId="0" applyFont="1" applyBorder="1" applyAlignment="1">
      <alignment vertical="top" wrapText="1"/>
    </xf>
    <xf numFmtId="0" fontId="22" fillId="0" borderId="14" xfId="4" applyFont="1" applyBorder="1">
      <alignment horizontal="left" vertical="center" wrapText="1" indent="1"/>
    </xf>
    <xf numFmtId="0" fontId="22" fillId="0" borderId="14" xfId="5" applyNumberFormat="1" applyFont="1" applyBorder="1">
      <alignment horizontal="center" vertical="center"/>
    </xf>
    <xf numFmtId="0" fontId="0" fillId="6" borderId="13" xfId="0" applyFill="1" applyBorder="1" applyAlignment="1">
      <alignment vertical="center"/>
    </xf>
    <xf numFmtId="7" fontId="22" fillId="0" borderId="13" xfId="6" applyFont="1" applyBorder="1">
      <alignment horizontal="right" vertical="center"/>
    </xf>
    <xf numFmtId="44" fontId="22" fillId="0" borderId="5" xfId="1" applyFont="1" applyBorder="1" applyAlignment="1">
      <alignment vertical="center"/>
    </xf>
    <xf numFmtId="0" fontId="0" fillId="6" borderId="2" xfId="0" applyFill="1" applyBorder="1" applyAlignment="1">
      <alignment vertical="center"/>
    </xf>
    <xf numFmtId="0" fontId="22" fillId="0" borderId="7" xfId="0" applyFont="1" applyBorder="1"/>
    <xf numFmtId="0" fontId="4" fillId="0" borderId="0" xfId="0" applyFont="1"/>
    <xf numFmtId="0" fontId="0" fillId="0" borderId="5" xfId="5" applyNumberFormat="1" applyFont="1" applyBorder="1" applyAlignment="1">
      <alignment horizontal="center" vertical="center" wrapText="1"/>
    </xf>
    <xf numFmtId="0" fontId="24" fillId="0" borderId="5" xfId="4" applyFont="1" applyBorder="1">
      <alignment horizontal="left" vertical="center" wrapText="1" indent="1"/>
    </xf>
    <xf numFmtId="0" fontId="24" fillId="0" borderId="5" xfId="0" applyFont="1" applyBorder="1" applyAlignment="1">
      <alignment vertical="top" wrapText="1"/>
    </xf>
    <xf numFmtId="0" fontId="24" fillId="0" borderId="5" xfId="5" applyNumberFormat="1" applyFont="1" applyBorder="1">
      <alignment horizontal="center" vertical="center"/>
    </xf>
    <xf numFmtId="44" fontId="24" fillId="0" borderId="5" xfId="1" applyFont="1" applyBorder="1" applyAlignment="1">
      <alignment vertical="center"/>
    </xf>
    <xf numFmtId="0" fontId="24" fillId="0" borderId="7" xfId="0" applyFont="1" applyBorder="1"/>
    <xf numFmtId="0" fontId="24" fillId="7" borderId="5" xfId="0" applyFont="1" applyFill="1" applyBorder="1" applyAlignment="1" applyProtection="1">
      <alignment vertical="center"/>
      <protection locked="0"/>
    </xf>
    <xf numFmtId="2" fontId="24" fillId="0" borderId="5" xfId="2" applyNumberFormat="1" applyFont="1" applyBorder="1" applyAlignment="1">
      <alignment vertical="center"/>
    </xf>
    <xf numFmtId="2" fontId="25" fillId="8" borderId="5" xfId="3" applyNumberFormat="1" applyFont="1" applyFill="1" applyBorder="1" applyAlignment="1">
      <alignment horizontal="right" vertical="center" wrapText="1" indent="1"/>
    </xf>
    <xf numFmtId="2" fontId="24" fillId="0" borderId="5" xfId="0" applyNumberFormat="1" applyFont="1" applyBorder="1" applyAlignment="1">
      <alignment vertical="center"/>
    </xf>
    <xf numFmtId="7" fontId="24" fillId="0" borderId="5" xfId="0" applyNumberFormat="1" applyFont="1" applyBorder="1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4" fillId="5" borderId="0" xfId="0" applyFont="1" applyFill="1" applyAlignment="1">
      <alignment vertical="center"/>
    </xf>
    <xf numFmtId="0" fontId="4" fillId="5" borderId="2" xfId="4" applyFont="1" applyFill="1" applyBorder="1">
      <alignment horizontal="left" vertical="center" wrapText="1" indent="1"/>
    </xf>
    <xf numFmtId="0" fontId="28" fillId="5" borderId="2" xfId="4" applyFont="1" applyFill="1" applyBorder="1">
      <alignment horizontal="left" vertical="center" wrapText="1" indent="1"/>
    </xf>
    <xf numFmtId="0" fontId="29" fillId="5" borderId="2" xfId="5" applyNumberFormat="1" applyFont="1" applyFill="1" applyBorder="1">
      <alignment horizontal="center" vertical="center"/>
    </xf>
    <xf numFmtId="7" fontId="29" fillId="5" borderId="2" xfId="6" applyFont="1" applyFill="1" applyBorder="1">
      <alignment horizontal="right" vertical="center"/>
    </xf>
    <xf numFmtId="0" fontId="30" fillId="5" borderId="2" xfId="3" applyFont="1" applyFill="1" applyBorder="1" applyAlignment="1" applyProtection="1">
      <alignment horizontal="center" vertical="center" wrapText="1"/>
      <protection locked="0"/>
    </xf>
    <xf numFmtId="2" fontId="4" fillId="5" borderId="2" xfId="2" applyNumberFormat="1" applyFont="1" applyFill="1" applyBorder="1" applyAlignment="1">
      <alignment vertical="center"/>
    </xf>
    <xf numFmtId="2" fontId="18" fillId="5" borderId="2" xfId="3" applyNumberFormat="1" applyFont="1" applyFill="1" applyBorder="1" applyAlignment="1">
      <alignment horizontal="right" vertical="center" wrapText="1" indent="1"/>
    </xf>
    <xf numFmtId="2" fontId="30" fillId="5" borderId="2" xfId="3" applyNumberFormat="1" applyFont="1" applyFill="1" applyBorder="1" applyAlignment="1">
      <alignment horizontal="right" vertical="center" wrapText="1" indent="1"/>
    </xf>
    <xf numFmtId="7" fontId="30" fillId="5" borderId="2" xfId="3" applyNumberFormat="1" applyFont="1" applyFill="1" applyBorder="1" applyAlignment="1">
      <alignment horizontal="right" vertical="center" wrapText="1" indent="1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7">
    <cellStyle name="Currency" xfId="1" builtinId="4"/>
    <cellStyle name="Heading 1" xfId="3" builtinId="16"/>
    <cellStyle name="Normal" xfId="0" builtinId="0"/>
    <cellStyle name="Percent" xfId="2" builtinId="5"/>
    <cellStyle name="Table details center aligned" xfId="5" xr:uid="{ACC9876E-1ACC-4F73-A289-B6BCD0C170E0}"/>
    <cellStyle name="Table details left aligned" xfId="4" xr:uid="{DAF57207-99E3-4D77-822D-6869599784C9}"/>
    <cellStyle name="Table details right aligned" xfId="6" xr:uid="{F27F84D5-056B-4838-9108-3BB9B0ADB618}"/>
  </cellStyles>
  <dxfs count="32"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57150</xdr:rowOff>
    </xdr:from>
    <xdr:to>
      <xdr:col>2</xdr:col>
      <xdr:colOff>123371</xdr:colOff>
      <xdr:row>6</xdr:row>
      <xdr:rowOff>161925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5066B52-C87E-4FA7-9370-B67C2FA6B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57150"/>
          <a:ext cx="1647370" cy="1247775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7</xdr:row>
      <xdr:rowOff>114300</xdr:rowOff>
    </xdr:from>
    <xdr:to>
      <xdr:col>11</xdr:col>
      <xdr:colOff>1600200</xdr:colOff>
      <xdr:row>15</xdr:row>
      <xdr:rowOff>85725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64B1A09-D3A3-4D2D-8CF5-B26A7C218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495425"/>
          <a:ext cx="3590925" cy="1495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charl/OneDrive%20-%20Carter-Lambert%20Divisions/000000000000000000000000000000000000000000000000000PIPELINE%20CLD%20NEW/000000000000000000000000000000000000000000000000000000000000New%20Business%20covid%2019/US%20MANFACTURERS/CLD%20Current%20COVID%2019%20Order%20USE%20ME.xlsx?E94782A0" TargetMode="External"/><Relationship Id="rId1" Type="http://schemas.openxmlformats.org/officeDocument/2006/relationships/externalLinkPath" Target="file:///\\E94782A0\CLD%20Current%20COVID%2019%20Order%20USE%20M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charl/OneDrive%20-%20Carter-Lambert%20Divisions/000000000000000000000000000000000000000000000000000PIPELINE%20CLD%20NEW/000000000000000000000000000000000000000000000000000000000000New%20Business%20covid%2019/US%20MANFACTURERS/Quote%20for%20Carter%20Lambert%20machines.xlsx?E94782A0" TargetMode="External"/><Relationship Id="rId1" Type="http://schemas.openxmlformats.org/officeDocument/2006/relationships/externalLinkPath" Target="file:///\\E94782A0\Quote%20for%20Carter%20Lambert%20machi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ventory List"/>
      <sheetName val="Inventory Pick List"/>
      <sheetName val="Lookup"/>
      <sheetName val="Navigation Links"/>
      <sheetName val="Conditional Formatting"/>
      <sheetName val="Icon Sets"/>
      <sheetName val="Learn More"/>
      <sheetName val="CLD Current COVID 19 Order USE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7">
          <cell r="B7" t="str">
            <v>Electric Mist unit, 15 gallon, powered by electricity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618C-497E-4919-B1A4-8020CEDC98A0}">
  <dimension ref="A1:L81"/>
  <sheetViews>
    <sheetView tabSelected="1" workbookViewId="0">
      <selection activeCell="J20" sqref="J20"/>
    </sheetView>
  </sheetViews>
  <sheetFormatPr defaultRowHeight="15" x14ac:dyDescent="0.25"/>
  <cols>
    <col min="2" max="2" width="14.5703125" customWidth="1"/>
    <col min="3" max="3" width="18.42578125" customWidth="1"/>
    <col min="6" max="6" width="11.140625" customWidth="1"/>
    <col min="7" max="7" width="0" hidden="1" customWidth="1"/>
    <col min="8" max="8" width="11.85546875" customWidth="1"/>
    <col min="10" max="10" width="14" customWidth="1"/>
    <col min="11" max="11" width="16.7109375" customWidth="1"/>
    <col min="12" max="12" width="34.140625" customWidth="1"/>
  </cols>
  <sheetData>
    <row r="1" spans="1:11" x14ac:dyDescent="0.25">
      <c r="A1" s="77"/>
      <c r="B1" s="77"/>
    </row>
    <row r="2" spans="1:11" x14ac:dyDescent="0.25">
      <c r="A2" s="77"/>
      <c r="B2" s="77"/>
      <c r="D2" s="78" t="s">
        <v>0</v>
      </c>
      <c r="E2" s="78"/>
      <c r="F2" s="78"/>
      <c r="G2" s="6"/>
      <c r="H2" s="80" t="s">
        <v>1</v>
      </c>
      <c r="I2" s="81"/>
      <c r="J2" s="82"/>
      <c r="K2" t="s">
        <v>106</v>
      </c>
    </row>
    <row r="3" spans="1:11" x14ac:dyDescent="0.25">
      <c r="A3" s="77"/>
      <c r="B3" s="77"/>
      <c r="D3" s="79"/>
      <c r="E3" s="79"/>
      <c r="F3" s="79"/>
      <c r="G3" s="7"/>
      <c r="H3" s="83"/>
      <c r="I3" s="84"/>
      <c r="J3" s="85"/>
      <c r="K3" t="s">
        <v>107</v>
      </c>
    </row>
    <row r="4" spans="1:11" x14ac:dyDescent="0.25">
      <c r="A4" s="77"/>
      <c r="B4" s="77"/>
      <c r="D4" s="79"/>
      <c r="E4" s="79"/>
      <c r="F4" s="79"/>
      <c r="G4" s="7"/>
      <c r="H4" s="8"/>
      <c r="I4" s="9" t="s">
        <v>2</v>
      </c>
      <c r="J4" s="10"/>
    </row>
    <row r="5" spans="1:11" x14ac:dyDescent="0.25">
      <c r="A5" s="77"/>
      <c r="B5" s="77"/>
      <c r="D5" s="79"/>
      <c r="E5" s="79"/>
      <c r="F5" s="79"/>
      <c r="G5" s="7"/>
      <c r="H5" s="8"/>
      <c r="I5" s="9" t="s">
        <v>3</v>
      </c>
      <c r="J5" s="10">
        <v>44095</v>
      </c>
    </row>
    <row r="6" spans="1:11" x14ac:dyDescent="0.25">
      <c r="A6" s="77"/>
      <c r="B6" s="77"/>
      <c r="D6" s="79"/>
      <c r="E6" s="79"/>
      <c r="F6" s="79"/>
      <c r="G6" s="7"/>
      <c r="H6" s="8"/>
      <c r="I6" s="9"/>
      <c r="J6" s="11"/>
    </row>
    <row r="7" spans="1:11" ht="18.75" x14ac:dyDescent="0.3">
      <c r="A7" s="77"/>
      <c r="B7" s="77"/>
      <c r="D7" s="61"/>
      <c r="E7" s="61"/>
      <c r="F7" s="62" t="s">
        <v>4</v>
      </c>
      <c r="G7" s="62"/>
      <c r="H7" s="62"/>
      <c r="I7" s="62"/>
      <c r="J7" s="1"/>
      <c r="K7" s="49" t="s">
        <v>5</v>
      </c>
    </row>
    <row r="9" spans="1:11" x14ac:dyDescent="0.25">
      <c r="A9" s="12" t="s">
        <v>6</v>
      </c>
      <c r="B9" s="73"/>
      <c r="C9" s="74"/>
      <c r="D9" s="75"/>
      <c r="E9" s="12" t="s">
        <v>7</v>
      </c>
      <c r="F9" s="73"/>
      <c r="G9" s="74"/>
      <c r="H9" s="74"/>
      <c r="I9" s="75"/>
    </row>
    <row r="10" spans="1:11" x14ac:dyDescent="0.25">
      <c r="A10" s="12" t="s">
        <v>8</v>
      </c>
      <c r="B10" s="73"/>
      <c r="C10" s="74"/>
      <c r="D10" s="75"/>
      <c r="E10" s="12" t="s">
        <v>8</v>
      </c>
      <c r="F10" s="73"/>
      <c r="G10" s="74"/>
      <c r="H10" s="74"/>
      <c r="I10" s="75"/>
    </row>
    <row r="11" spans="1:11" x14ac:dyDescent="0.25">
      <c r="A11" s="12" t="s">
        <v>9</v>
      </c>
      <c r="B11" s="73"/>
      <c r="C11" s="74"/>
      <c r="D11" s="75"/>
      <c r="E11" s="12" t="s">
        <v>9</v>
      </c>
      <c r="F11" s="73"/>
      <c r="G11" s="74"/>
      <c r="H11" s="74"/>
      <c r="I11" s="75"/>
    </row>
    <row r="12" spans="1:11" x14ac:dyDescent="0.25">
      <c r="A12" s="12" t="s">
        <v>10</v>
      </c>
      <c r="B12" s="73"/>
      <c r="C12" s="74"/>
      <c r="D12" s="75"/>
      <c r="E12" s="12" t="s">
        <v>10</v>
      </c>
      <c r="F12" s="73"/>
      <c r="G12" s="74"/>
      <c r="H12" s="74"/>
      <c r="I12" s="75"/>
    </row>
    <row r="13" spans="1:11" x14ac:dyDescent="0.25">
      <c r="A13" s="12" t="s">
        <v>11</v>
      </c>
      <c r="B13" s="73"/>
      <c r="C13" s="74"/>
      <c r="D13" s="75"/>
      <c r="E13" s="12" t="s">
        <v>11</v>
      </c>
      <c r="F13" s="73"/>
      <c r="G13" s="74"/>
      <c r="H13" s="74"/>
      <c r="I13" s="75"/>
    </row>
    <row r="14" spans="1:11" x14ac:dyDescent="0.25">
      <c r="A14" s="12" t="s">
        <v>12</v>
      </c>
      <c r="B14" s="73"/>
      <c r="C14" s="74"/>
      <c r="D14" s="75"/>
      <c r="E14" s="12" t="s">
        <v>12</v>
      </c>
      <c r="F14" s="73"/>
      <c r="G14" s="74"/>
      <c r="H14" s="74"/>
      <c r="I14" s="75"/>
    </row>
    <row r="15" spans="1:11" x14ac:dyDescent="0.25">
      <c r="B15" t="s">
        <v>13</v>
      </c>
      <c r="C15" s="76"/>
      <c r="D15" s="76"/>
      <c r="E15" s="76"/>
      <c r="F15" s="76"/>
    </row>
    <row r="17" spans="1:12" ht="76.5" x14ac:dyDescent="0.25">
      <c r="A17" s="13" t="s">
        <v>14</v>
      </c>
      <c r="B17" s="14" t="s">
        <v>15</v>
      </c>
      <c r="C17" s="15" t="s">
        <v>16</v>
      </c>
      <c r="D17" s="15" t="s">
        <v>17</v>
      </c>
      <c r="E17" s="15" t="s">
        <v>18</v>
      </c>
      <c r="F17" s="15" t="s">
        <v>19</v>
      </c>
      <c r="G17" s="14" t="s">
        <v>20</v>
      </c>
      <c r="H17" s="14" t="s">
        <v>21</v>
      </c>
      <c r="I17" s="16" t="s">
        <v>22</v>
      </c>
      <c r="J17" s="16" t="s">
        <v>23</v>
      </c>
      <c r="K17" s="14" t="s">
        <v>24</v>
      </c>
      <c r="L17" s="14" t="s">
        <v>25</v>
      </c>
    </row>
    <row r="18" spans="1:12" ht="30" x14ac:dyDescent="0.25">
      <c r="A18" s="63" t="s">
        <v>26</v>
      </c>
      <c r="B18" s="64" t="s">
        <v>27</v>
      </c>
      <c r="C18" s="65" t="s">
        <v>28</v>
      </c>
      <c r="D18" s="64" t="s">
        <v>29</v>
      </c>
      <c r="E18" s="66">
        <v>1000</v>
      </c>
      <c r="F18" s="67">
        <v>100</v>
      </c>
      <c r="G18" s="67" t="e">
        <f>[1]!InventoryList[[#This Row],[QTY]]*[1]!InventoryList[[#This Row],[CLD COST]]</f>
        <v>#REF!</v>
      </c>
      <c r="H18" s="68">
        <v>12</v>
      </c>
      <c r="I18" s="69">
        <v>0.3</v>
      </c>
      <c r="J18" s="70">
        <f>H18*F18*(I18)</f>
        <v>360</v>
      </c>
      <c r="K18" s="71">
        <f>J18-L18</f>
        <v>-840</v>
      </c>
      <c r="L18" s="72">
        <f t="shared" ref="L18" si="0">H18*F18</f>
        <v>1200</v>
      </c>
    </row>
    <row r="19" spans="1:12" ht="30" x14ac:dyDescent="0.25">
      <c r="A19" s="17" t="s">
        <v>31</v>
      </c>
      <c r="B19" s="18" t="s">
        <v>30</v>
      </c>
      <c r="C19" s="19" t="s">
        <v>98</v>
      </c>
      <c r="D19" s="18" t="s">
        <v>33</v>
      </c>
      <c r="E19" s="50">
        <v>1</v>
      </c>
      <c r="F19" s="21">
        <v>42</v>
      </c>
      <c r="G19" s="21" t="e">
        <f>[1]!InventoryList[[#This Row],[QTY]]*[1]!InventoryList[[#This Row],[CLD COST]]</f>
        <v>#REF!</v>
      </c>
      <c r="H19" s="22">
        <v>0</v>
      </c>
      <c r="I19" s="23">
        <v>0.3</v>
      </c>
      <c r="J19" s="24">
        <f>H19*F19*(I19)</f>
        <v>0</v>
      </c>
      <c r="K19" s="25">
        <f>J19-L19</f>
        <v>0</v>
      </c>
      <c r="L19" s="26">
        <f>F19*H19</f>
        <v>0</v>
      </c>
    </row>
    <row r="20" spans="1:12" ht="30" x14ac:dyDescent="0.25">
      <c r="A20" s="17" t="s">
        <v>52</v>
      </c>
      <c r="B20" s="18" t="s">
        <v>27</v>
      </c>
      <c r="C20" s="19" t="s">
        <v>99</v>
      </c>
      <c r="D20" s="18" t="s">
        <v>33</v>
      </c>
      <c r="E20" s="20">
        <v>1</v>
      </c>
      <c r="F20" s="21">
        <v>48</v>
      </c>
      <c r="G20" s="21" t="e">
        <f>[1]!InventoryList[[#This Row],[QTY]]*[1]!InventoryList[[#This Row],[CLD COST]]</f>
        <v>#REF!</v>
      </c>
      <c r="H20" s="22">
        <v>0</v>
      </c>
      <c r="I20" s="23">
        <v>0.3</v>
      </c>
      <c r="J20" s="24">
        <f t="shared" ref="J20:J75" si="1">H20*F20*(I20)</f>
        <v>0</v>
      </c>
      <c r="K20" s="25">
        <f t="shared" ref="K20:K75" si="2">J20-L20</f>
        <v>0</v>
      </c>
      <c r="L20" s="26">
        <f t="shared" ref="L20:L75" si="3">H20*F20</f>
        <v>0</v>
      </c>
    </row>
    <row r="21" spans="1:12" ht="30" x14ac:dyDescent="0.25">
      <c r="A21" s="17" t="s">
        <v>31</v>
      </c>
      <c r="B21" s="18" t="s">
        <v>27</v>
      </c>
      <c r="C21" s="19" t="s">
        <v>32</v>
      </c>
      <c r="D21" s="18" t="s">
        <v>33</v>
      </c>
      <c r="E21" s="20">
        <v>10000</v>
      </c>
      <c r="F21" s="21">
        <v>5.45</v>
      </c>
      <c r="G21" s="21" t="e">
        <f>[1]!InventoryList[[#This Row],[QTY]]*[1]!InventoryList[[#This Row],[CLD COST]]</f>
        <v>#REF!</v>
      </c>
      <c r="H21" s="22">
        <v>0</v>
      </c>
      <c r="I21" s="23">
        <v>0.3</v>
      </c>
      <c r="J21" s="24">
        <f t="shared" si="1"/>
        <v>0</v>
      </c>
      <c r="K21" s="25">
        <f t="shared" si="2"/>
        <v>0</v>
      </c>
      <c r="L21" s="26">
        <f t="shared" si="3"/>
        <v>0</v>
      </c>
    </row>
    <row r="22" spans="1:12" ht="30" x14ac:dyDescent="0.25">
      <c r="A22" s="17" t="s">
        <v>31</v>
      </c>
      <c r="B22" s="18" t="s">
        <v>27</v>
      </c>
      <c r="C22" s="19" t="s">
        <v>34</v>
      </c>
      <c r="D22" s="18" t="s">
        <v>33</v>
      </c>
      <c r="E22" s="20">
        <v>10000</v>
      </c>
      <c r="F22" s="21">
        <v>9.3800000000000008</v>
      </c>
      <c r="G22" s="21" t="e">
        <f>[1]!InventoryList[[#This Row],[QTY]]*[1]!InventoryList[[#This Row],[CLD COST]]</f>
        <v>#REF!</v>
      </c>
      <c r="H22" s="22">
        <v>0</v>
      </c>
      <c r="I22" s="23">
        <v>0.3</v>
      </c>
      <c r="J22" s="24">
        <f t="shared" si="1"/>
        <v>0</v>
      </c>
      <c r="K22" s="25">
        <f t="shared" si="2"/>
        <v>0</v>
      </c>
      <c r="L22" s="26">
        <f t="shared" si="3"/>
        <v>0</v>
      </c>
    </row>
    <row r="23" spans="1:12" ht="30" x14ac:dyDescent="0.25">
      <c r="A23" s="17" t="s">
        <v>31</v>
      </c>
      <c r="B23" s="18" t="s">
        <v>27</v>
      </c>
      <c r="C23" s="19" t="s">
        <v>35</v>
      </c>
      <c r="D23" s="18" t="s">
        <v>33</v>
      </c>
      <c r="E23" s="20">
        <v>10000</v>
      </c>
      <c r="F23" s="21">
        <v>13.65</v>
      </c>
      <c r="G23" s="21" t="e">
        <f>[1]!InventoryList[[#This Row],[QTY]]*[1]!InventoryList[[#This Row],[CLD COST]]</f>
        <v>#REF!</v>
      </c>
      <c r="H23" s="22">
        <v>0</v>
      </c>
      <c r="I23" s="23">
        <v>0.3</v>
      </c>
      <c r="J23" s="24">
        <f t="shared" si="1"/>
        <v>0</v>
      </c>
      <c r="K23" s="25">
        <f t="shared" si="2"/>
        <v>0</v>
      </c>
      <c r="L23" s="26">
        <f t="shared" si="3"/>
        <v>0</v>
      </c>
    </row>
    <row r="24" spans="1:12" ht="30" x14ac:dyDescent="0.25">
      <c r="A24" s="17" t="s">
        <v>31</v>
      </c>
      <c r="B24" s="18" t="s">
        <v>27</v>
      </c>
      <c r="C24" s="19" t="s">
        <v>36</v>
      </c>
      <c r="D24" s="18" t="s">
        <v>33</v>
      </c>
      <c r="E24" s="20">
        <v>10000</v>
      </c>
      <c r="F24" s="21">
        <v>18.25</v>
      </c>
      <c r="G24" s="21" t="e">
        <f>[1]!InventoryList[[#This Row],[QTY]]*[1]!InventoryList[[#This Row],[CLD COST]]</f>
        <v>#REF!</v>
      </c>
      <c r="H24" s="22">
        <v>0</v>
      </c>
      <c r="I24" s="23">
        <v>0.3</v>
      </c>
      <c r="J24" s="24">
        <f t="shared" si="1"/>
        <v>0</v>
      </c>
      <c r="K24" s="25">
        <f t="shared" si="2"/>
        <v>0</v>
      </c>
      <c r="L24" s="26">
        <f t="shared" si="3"/>
        <v>0</v>
      </c>
    </row>
    <row r="25" spans="1:12" ht="36" x14ac:dyDescent="0.25">
      <c r="A25" s="17" t="s">
        <v>31</v>
      </c>
      <c r="B25" s="18" t="s">
        <v>27</v>
      </c>
      <c r="C25" s="19" t="s">
        <v>37</v>
      </c>
      <c r="D25" s="18" t="s">
        <v>33</v>
      </c>
      <c r="E25" s="20">
        <v>10000</v>
      </c>
      <c r="F25" s="21">
        <v>7.59</v>
      </c>
      <c r="G25" s="21" t="e">
        <f>[1]!InventoryList[[#This Row],[QTY]]*[1]!InventoryList[[#This Row],[CLD COST]]</f>
        <v>#REF!</v>
      </c>
      <c r="H25" s="22">
        <v>0</v>
      </c>
      <c r="I25" s="23">
        <v>0.3</v>
      </c>
      <c r="J25" s="24">
        <f t="shared" si="1"/>
        <v>0</v>
      </c>
      <c r="K25" s="25">
        <f t="shared" si="2"/>
        <v>0</v>
      </c>
      <c r="L25" s="26">
        <f t="shared" si="3"/>
        <v>0</v>
      </c>
    </row>
    <row r="26" spans="1:12" ht="51" x14ac:dyDescent="0.25">
      <c r="A26" s="17" t="s">
        <v>31</v>
      </c>
      <c r="B26" s="18" t="s">
        <v>27</v>
      </c>
      <c r="C26" s="27" t="s">
        <v>38</v>
      </c>
      <c r="D26" s="18" t="s">
        <v>39</v>
      </c>
      <c r="E26" s="20">
        <v>12</v>
      </c>
      <c r="F26" s="21">
        <v>110</v>
      </c>
      <c r="G26" s="21"/>
      <c r="H26" s="22">
        <v>0</v>
      </c>
      <c r="I26" s="23">
        <v>0.3</v>
      </c>
      <c r="J26" s="24">
        <f t="shared" si="1"/>
        <v>0</v>
      </c>
      <c r="K26" s="25">
        <f t="shared" si="2"/>
        <v>0</v>
      </c>
      <c r="L26" s="26">
        <f t="shared" si="3"/>
        <v>0</v>
      </c>
    </row>
    <row r="27" spans="1:12" ht="38.25" x14ac:dyDescent="0.25">
      <c r="A27" s="17" t="s">
        <v>31</v>
      </c>
      <c r="B27" s="18" t="s">
        <v>27</v>
      </c>
      <c r="C27" s="27" t="s">
        <v>40</v>
      </c>
      <c r="D27" s="18" t="s">
        <v>39</v>
      </c>
      <c r="E27" s="20">
        <v>12</v>
      </c>
      <c r="F27" s="21">
        <v>105</v>
      </c>
      <c r="G27" s="21"/>
      <c r="H27" s="22">
        <v>0</v>
      </c>
      <c r="I27" s="23">
        <v>0.3</v>
      </c>
      <c r="J27" s="24">
        <f t="shared" si="1"/>
        <v>0</v>
      </c>
      <c r="K27" s="25">
        <f t="shared" si="2"/>
        <v>0</v>
      </c>
      <c r="L27" s="26">
        <f t="shared" si="3"/>
        <v>0</v>
      </c>
    </row>
    <row r="28" spans="1:12" ht="30" x14ac:dyDescent="0.25">
      <c r="A28" s="17" t="s">
        <v>31</v>
      </c>
      <c r="B28" s="18" t="s">
        <v>27</v>
      </c>
      <c r="C28" s="27" t="s">
        <v>41</v>
      </c>
      <c r="D28" s="18" t="s">
        <v>39</v>
      </c>
      <c r="E28" s="20">
        <v>12</v>
      </c>
      <c r="F28" s="21">
        <v>99.56</v>
      </c>
      <c r="G28" s="21"/>
      <c r="H28" s="22">
        <v>0</v>
      </c>
      <c r="I28" s="23">
        <v>0.3</v>
      </c>
      <c r="J28" s="24">
        <f t="shared" si="1"/>
        <v>0</v>
      </c>
      <c r="K28" s="25">
        <f t="shared" si="2"/>
        <v>0</v>
      </c>
      <c r="L28" s="26">
        <f t="shared" si="3"/>
        <v>0</v>
      </c>
    </row>
    <row r="29" spans="1:12" ht="38.25" x14ac:dyDescent="0.25">
      <c r="A29" s="17" t="s">
        <v>31</v>
      </c>
      <c r="B29" s="18" t="s">
        <v>27</v>
      </c>
      <c r="C29" s="27" t="s">
        <v>42</v>
      </c>
      <c r="D29" s="18" t="s">
        <v>39</v>
      </c>
      <c r="E29" s="20">
        <v>50</v>
      </c>
      <c r="F29" s="21">
        <v>25.48</v>
      </c>
      <c r="G29" s="21"/>
      <c r="H29" s="22">
        <v>0</v>
      </c>
      <c r="I29" s="23">
        <v>0.3</v>
      </c>
      <c r="J29" s="24">
        <f t="shared" si="1"/>
        <v>0</v>
      </c>
      <c r="K29" s="25">
        <f t="shared" si="2"/>
        <v>0</v>
      </c>
      <c r="L29" s="26">
        <f t="shared" si="3"/>
        <v>0</v>
      </c>
    </row>
    <row r="30" spans="1:12" ht="30" x14ac:dyDescent="0.25">
      <c r="A30" s="17" t="s">
        <v>31</v>
      </c>
      <c r="B30" s="18" t="s">
        <v>27</v>
      </c>
      <c r="C30" s="27" t="s">
        <v>43</v>
      </c>
      <c r="D30" s="18" t="s">
        <v>39</v>
      </c>
      <c r="E30" s="20">
        <v>8</v>
      </c>
      <c r="F30" s="21">
        <v>112.55</v>
      </c>
      <c r="G30" s="21"/>
      <c r="H30" s="22">
        <v>0</v>
      </c>
      <c r="I30" s="23">
        <v>0.3</v>
      </c>
      <c r="J30" s="24">
        <f t="shared" si="1"/>
        <v>0</v>
      </c>
      <c r="K30" s="25">
        <f t="shared" si="2"/>
        <v>0</v>
      </c>
      <c r="L30" s="26">
        <f t="shared" si="3"/>
        <v>0</v>
      </c>
    </row>
    <row r="31" spans="1:12" ht="30" x14ac:dyDescent="0.25">
      <c r="A31" s="17" t="s">
        <v>31</v>
      </c>
      <c r="B31" s="18" t="s">
        <v>27</v>
      </c>
      <c r="C31" s="27" t="s">
        <v>44</v>
      </c>
      <c r="D31" s="18" t="s">
        <v>39</v>
      </c>
      <c r="E31" s="20">
        <v>12</v>
      </c>
      <c r="F31" s="21">
        <v>48.12</v>
      </c>
      <c r="G31" s="21"/>
      <c r="H31" s="22">
        <v>0</v>
      </c>
      <c r="I31" s="23">
        <v>0.3</v>
      </c>
      <c r="J31" s="24">
        <f t="shared" si="1"/>
        <v>0</v>
      </c>
      <c r="K31" s="25">
        <f t="shared" si="2"/>
        <v>0</v>
      </c>
      <c r="L31" s="26">
        <f t="shared" si="3"/>
        <v>0</v>
      </c>
    </row>
    <row r="32" spans="1:12" ht="24" x14ac:dyDescent="0.25">
      <c r="A32" s="17" t="s">
        <v>31</v>
      </c>
      <c r="B32" s="18" t="s">
        <v>45</v>
      </c>
      <c r="C32" s="19" t="s">
        <v>46</v>
      </c>
      <c r="D32" s="18" t="s">
        <v>33</v>
      </c>
      <c r="E32" s="20">
        <v>3000</v>
      </c>
      <c r="F32" s="21">
        <v>3.25</v>
      </c>
      <c r="G32" s="21" t="e">
        <f>[1]!InventoryList[[#This Row],[QTY]]*[1]!InventoryList[[#This Row],[CLD COST]]</f>
        <v>#REF!</v>
      </c>
      <c r="H32" s="22">
        <v>0</v>
      </c>
      <c r="I32" s="23">
        <v>0.3</v>
      </c>
      <c r="J32" s="24">
        <f t="shared" si="1"/>
        <v>0</v>
      </c>
      <c r="K32" s="25">
        <f t="shared" si="2"/>
        <v>0</v>
      </c>
      <c r="L32" s="26">
        <f t="shared" si="3"/>
        <v>0</v>
      </c>
    </row>
    <row r="33" spans="1:12" x14ac:dyDescent="0.25">
      <c r="A33" s="17" t="s">
        <v>31</v>
      </c>
      <c r="B33" s="18" t="s">
        <v>45</v>
      </c>
      <c r="C33" s="19" t="s">
        <v>47</v>
      </c>
      <c r="D33" s="18" t="s">
        <v>33</v>
      </c>
      <c r="E33" s="20">
        <v>1850</v>
      </c>
      <c r="F33" s="21">
        <v>2.25</v>
      </c>
      <c r="G33" s="21" t="e">
        <f>[1]!InventoryList[[#This Row],[QTY]]*[1]!InventoryList[[#This Row],[CLD COST]]</f>
        <v>#REF!</v>
      </c>
      <c r="H33" s="22">
        <v>0</v>
      </c>
      <c r="I33" s="23">
        <v>0.3</v>
      </c>
      <c r="J33" s="24">
        <f t="shared" si="1"/>
        <v>0</v>
      </c>
      <c r="K33" s="25">
        <f t="shared" si="2"/>
        <v>0</v>
      </c>
      <c r="L33" s="26">
        <f t="shared" si="3"/>
        <v>0</v>
      </c>
    </row>
    <row r="34" spans="1:12" ht="180" x14ac:dyDescent="0.25">
      <c r="A34" s="17" t="s">
        <v>31</v>
      </c>
      <c r="B34" s="18" t="s">
        <v>27</v>
      </c>
      <c r="C34" s="19" t="s">
        <v>48</v>
      </c>
      <c r="D34" s="18" t="s">
        <v>49</v>
      </c>
      <c r="E34" s="20">
        <v>100000</v>
      </c>
      <c r="F34" s="21">
        <v>520</v>
      </c>
      <c r="G34" s="21" t="e">
        <f>[1]!InventoryList[[#This Row],[QTY]]*[1]!InventoryList[[#This Row],[CLD COST]]</f>
        <v>#REF!</v>
      </c>
      <c r="H34" s="22">
        <v>0</v>
      </c>
      <c r="I34" s="23">
        <v>0.3</v>
      </c>
      <c r="J34" s="24">
        <f t="shared" si="1"/>
        <v>0</v>
      </c>
      <c r="K34" s="25">
        <f t="shared" si="2"/>
        <v>0</v>
      </c>
      <c r="L34" s="26">
        <f t="shared" si="3"/>
        <v>0</v>
      </c>
    </row>
    <row r="35" spans="1:12" ht="30" x14ac:dyDescent="0.25">
      <c r="A35" s="17" t="s">
        <v>31</v>
      </c>
      <c r="B35" s="18" t="s">
        <v>27</v>
      </c>
      <c r="C35" s="19" t="s">
        <v>50</v>
      </c>
      <c r="D35" s="18" t="s">
        <v>29</v>
      </c>
      <c r="E35" s="20">
        <v>10000</v>
      </c>
      <c r="F35" s="21">
        <v>0.95</v>
      </c>
      <c r="G35" s="21" t="e">
        <f>[1]!InventoryList[[#This Row],[QTY]]*[1]!InventoryList[[#This Row],[CLD COST]]</f>
        <v>#REF!</v>
      </c>
      <c r="H35" s="22">
        <v>0</v>
      </c>
      <c r="I35" s="23">
        <v>0.3</v>
      </c>
      <c r="J35" s="24">
        <f t="shared" si="1"/>
        <v>0</v>
      </c>
      <c r="K35" s="25">
        <f t="shared" si="2"/>
        <v>0</v>
      </c>
      <c r="L35" s="26">
        <f t="shared" si="3"/>
        <v>0</v>
      </c>
    </row>
    <row r="36" spans="1:12" ht="30" x14ac:dyDescent="0.25">
      <c r="A36" s="17" t="s">
        <v>31</v>
      </c>
      <c r="B36" s="18" t="s">
        <v>27</v>
      </c>
      <c r="C36" s="19" t="s">
        <v>51</v>
      </c>
      <c r="D36" s="18" t="s">
        <v>33</v>
      </c>
      <c r="E36" s="20">
        <v>10000</v>
      </c>
      <c r="F36" s="21">
        <v>0.68</v>
      </c>
      <c r="G36" s="21" t="e">
        <f>[1]!InventoryList[[#This Row],[QTY]]*[1]!InventoryList[[#This Row],[CLD COST]]</f>
        <v>#REF!</v>
      </c>
      <c r="H36" s="22">
        <v>0</v>
      </c>
      <c r="I36" s="23">
        <v>0.3</v>
      </c>
      <c r="J36" s="24">
        <f t="shared" si="1"/>
        <v>0</v>
      </c>
      <c r="K36" s="25">
        <f t="shared" si="2"/>
        <v>0</v>
      </c>
      <c r="L36" s="26">
        <f t="shared" si="3"/>
        <v>0</v>
      </c>
    </row>
    <row r="37" spans="1:12" ht="60" x14ac:dyDescent="0.25">
      <c r="A37" s="17" t="s">
        <v>52</v>
      </c>
      <c r="B37" s="18" t="s">
        <v>27</v>
      </c>
      <c r="C37" s="19" t="s">
        <v>53</v>
      </c>
      <c r="D37" s="18" t="s">
        <v>54</v>
      </c>
      <c r="E37" s="20">
        <v>1</v>
      </c>
      <c r="F37" s="21">
        <v>1929.24</v>
      </c>
      <c r="G37" s="21"/>
      <c r="H37" s="22">
        <v>0</v>
      </c>
      <c r="I37" s="23">
        <v>0.3</v>
      </c>
      <c r="J37" s="24">
        <f t="shared" si="1"/>
        <v>0</v>
      </c>
      <c r="K37" s="25">
        <f t="shared" si="2"/>
        <v>0</v>
      </c>
      <c r="L37" s="26">
        <f t="shared" si="3"/>
        <v>0</v>
      </c>
    </row>
    <row r="38" spans="1:12" ht="60" x14ac:dyDescent="0.25">
      <c r="A38" s="17" t="s">
        <v>52</v>
      </c>
      <c r="B38" s="18" t="s">
        <v>27</v>
      </c>
      <c r="C38" s="19" t="s">
        <v>55</v>
      </c>
      <c r="D38" s="18" t="s">
        <v>54</v>
      </c>
      <c r="E38" s="20">
        <v>1</v>
      </c>
      <c r="F38" s="21">
        <v>1672</v>
      </c>
      <c r="G38" s="21"/>
      <c r="H38" s="22">
        <v>0</v>
      </c>
      <c r="I38" s="23">
        <v>0.3</v>
      </c>
      <c r="J38" s="24">
        <f t="shared" si="1"/>
        <v>0</v>
      </c>
      <c r="K38" s="25">
        <f t="shared" si="2"/>
        <v>0</v>
      </c>
      <c r="L38" s="26">
        <f t="shared" si="3"/>
        <v>0</v>
      </c>
    </row>
    <row r="39" spans="1:12" ht="60" x14ac:dyDescent="0.25">
      <c r="A39" s="17" t="s">
        <v>52</v>
      </c>
      <c r="B39" s="18" t="s">
        <v>27</v>
      </c>
      <c r="C39" s="19" t="s">
        <v>56</v>
      </c>
      <c r="D39" s="18" t="s">
        <v>54</v>
      </c>
      <c r="E39" s="20">
        <v>1</v>
      </c>
      <c r="F39" s="21">
        <v>3522</v>
      </c>
      <c r="G39" s="21"/>
      <c r="H39" s="22">
        <v>0</v>
      </c>
      <c r="I39" s="23">
        <v>0.3</v>
      </c>
      <c r="J39" s="24">
        <f t="shared" si="1"/>
        <v>0</v>
      </c>
      <c r="K39" s="25">
        <f t="shared" si="2"/>
        <v>0</v>
      </c>
      <c r="L39" s="26">
        <f t="shared" si="3"/>
        <v>0</v>
      </c>
    </row>
    <row r="40" spans="1:12" ht="60" x14ac:dyDescent="0.25">
      <c r="A40" s="17" t="s">
        <v>52</v>
      </c>
      <c r="B40" s="18" t="s">
        <v>27</v>
      </c>
      <c r="C40" s="19" t="s">
        <v>57</v>
      </c>
      <c r="D40" s="18" t="s">
        <v>54</v>
      </c>
      <c r="E40" s="20">
        <v>1</v>
      </c>
      <c r="F40" s="21">
        <v>3168</v>
      </c>
      <c r="G40" s="21"/>
      <c r="H40" s="22">
        <v>0</v>
      </c>
      <c r="I40" s="23">
        <v>0.3</v>
      </c>
      <c r="J40" s="24">
        <f t="shared" si="1"/>
        <v>0</v>
      </c>
      <c r="K40" s="25">
        <f t="shared" si="2"/>
        <v>0</v>
      </c>
      <c r="L40" s="26">
        <f t="shared" si="3"/>
        <v>0</v>
      </c>
    </row>
    <row r="41" spans="1:12" ht="108" x14ac:dyDescent="0.25">
      <c r="A41" s="17" t="s">
        <v>52</v>
      </c>
      <c r="B41" s="18" t="s">
        <v>27</v>
      </c>
      <c r="C41" s="19" t="s">
        <v>58</v>
      </c>
      <c r="D41" s="18" t="s">
        <v>54</v>
      </c>
      <c r="E41" s="20">
        <v>1</v>
      </c>
      <c r="F41" s="21">
        <v>5132.16</v>
      </c>
      <c r="G41" s="21"/>
      <c r="H41" s="22">
        <v>0</v>
      </c>
      <c r="I41" s="23">
        <v>0.3</v>
      </c>
      <c r="J41" s="24">
        <f t="shared" si="1"/>
        <v>0</v>
      </c>
      <c r="K41" s="25">
        <f t="shared" si="2"/>
        <v>0</v>
      </c>
      <c r="L41" s="26">
        <f t="shared" si="3"/>
        <v>0</v>
      </c>
    </row>
    <row r="42" spans="1:12" ht="108" x14ac:dyDescent="0.25">
      <c r="A42" s="17" t="s">
        <v>52</v>
      </c>
      <c r="B42" s="18" t="s">
        <v>27</v>
      </c>
      <c r="C42" s="19" t="s">
        <v>59</v>
      </c>
      <c r="D42" s="18" t="s">
        <v>54</v>
      </c>
      <c r="E42" s="20">
        <v>1</v>
      </c>
      <c r="F42" s="21">
        <v>5132.16</v>
      </c>
      <c r="G42" s="21"/>
      <c r="H42" s="22">
        <v>0</v>
      </c>
      <c r="I42" s="23">
        <v>0.3</v>
      </c>
      <c r="J42" s="24">
        <f t="shared" si="1"/>
        <v>0</v>
      </c>
      <c r="K42" s="25">
        <f t="shared" si="2"/>
        <v>0</v>
      </c>
      <c r="L42" s="26">
        <f t="shared" si="3"/>
        <v>0</v>
      </c>
    </row>
    <row r="43" spans="1:12" ht="108" x14ac:dyDescent="0.25">
      <c r="A43" s="17" t="s">
        <v>52</v>
      </c>
      <c r="B43" s="18" t="s">
        <v>27</v>
      </c>
      <c r="C43" s="19" t="s">
        <v>60</v>
      </c>
      <c r="D43" s="18" t="s">
        <v>54</v>
      </c>
      <c r="E43" s="20">
        <v>1</v>
      </c>
      <c r="F43" s="21">
        <v>5300</v>
      </c>
      <c r="G43" s="21"/>
      <c r="H43" s="22">
        <v>0</v>
      </c>
      <c r="I43" s="23">
        <v>0.3</v>
      </c>
      <c r="J43" s="24">
        <f t="shared" si="1"/>
        <v>0</v>
      </c>
      <c r="K43" s="25">
        <f t="shared" si="2"/>
        <v>0</v>
      </c>
      <c r="L43" s="26">
        <f t="shared" si="3"/>
        <v>0</v>
      </c>
    </row>
    <row r="44" spans="1:12" ht="96" x14ac:dyDescent="0.25">
      <c r="A44" s="17" t="s">
        <v>52</v>
      </c>
      <c r="B44" s="18" t="s">
        <v>27</v>
      </c>
      <c r="C44" s="19" t="s">
        <v>61</v>
      </c>
      <c r="D44" s="18" t="s">
        <v>54</v>
      </c>
      <c r="E44" s="20">
        <v>1</v>
      </c>
      <c r="F44" s="21">
        <v>5300</v>
      </c>
      <c r="G44" s="21"/>
      <c r="H44" s="22">
        <v>0</v>
      </c>
      <c r="I44" s="23">
        <v>0.3</v>
      </c>
      <c r="J44" s="24">
        <f t="shared" si="1"/>
        <v>0</v>
      </c>
      <c r="K44" s="25">
        <f t="shared" si="2"/>
        <v>0</v>
      </c>
      <c r="L44" s="26">
        <f t="shared" si="3"/>
        <v>0</v>
      </c>
    </row>
    <row r="45" spans="1:12" ht="96" x14ac:dyDescent="0.25">
      <c r="A45" s="17" t="s">
        <v>52</v>
      </c>
      <c r="B45" s="18" t="s">
        <v>27</v>
      </c>
      <c r="C45" s="19" t="s">
        <v>62</v>
      </c>
      <c r="D45" s="18" t="s">
        <v>54</v>
      </c>
      <c r="E45" s="20">
        <v>1</v>
      </c>
      <c r="F45" s="21">
        <v>6300</v>
      </c>
      <c r="G45" s="21"/>
      <c r="H45" s="22">
        <v>0</v>
      </c>
      <c r="I45" s="23">
        <v>0.3</v>
      </c>
      <c r="J45" s="24">
        <f t="shared" si="1"/>
        <v>0</v>
      </c>
      <c r="K45" s="25">
        <f t="shared" si="2"/>
        <v>0</v>
      </c>
      <c r="L45" s="26">
        <f t="shared" si="3"/>
        <v>0</v>
      </c>
    </row>
    <row r="46" spans="1:12" ht="96" x14ac:dyDescent="0.25">
      <c r="A46" s="17" t="s">
        <v>52</v>
      </c>
      <c r="B46" s="18" t="s">
        <v>27</v>
      </c>
      <c r="C46" s="19" t="s">
        <v>63</v>
      </c>
      <c r="D46" s="18" t="s">
        <v>54</v>
      </c>
      <c r="E46" s="20">
        <v>1</v>
      </c>
      <c r="F46" s="21">
        <v>6300</v>
      </c>
      <c r="G46" s="21"/>
      <c r="H46" s="22">
        <v>0</v>
      </c>
      <c r="I46" s="23">
        <v>0.3</v>
      </c>
      <c r="J46" s="24">
        <f t="shared" si="1"/>
        <v>0</v>
      </c>
      <c r="K46" s="25">
        <f t="shared" si="2"/>
        <v>0</v>
      </c>
      <c r="L46" s="26">
        <f t="shared" si="3"/>
        <v>0</v>
      </c>
    </row>
    <row r="47" spans="1:12" ht="84" x14ac:dyDescent="0.25">
      <c r="A47" s="17" t="s">
        <v>52</v>
      </c>
      <c r="B47" s="18" t="s">
        <v>27</v>
      </c>
      <c r="C47" s="19" t="s">
        <v>64</v>
      </c>
      <c r="D47" s="18" t="s">
        <v>54</v>
      </c>
      <c r="E47" s="20">
        <v>1</v>
      </c>
      <c r="F47" s="21">
        <v>7980</v>
      </c>
      <c r="G47" s="21"/>
      <c r="H47" s="22">
        <v>0</v>
      </c>
      <c r="I47" s="23">
        <v>0.3</v>
      </c>
      <c r="J47" s="24">
        <f t="shared" si="1"/>
        <v>0</v>
      </c>
      <c r="K47" s="25">
        <f t="shared" si="2"/>
        <v>0</v>
      </c>
      <c r="L47" s="26">
        <f t="shared" si="3"/>
        <v>0</v>
      </c>
    </row>
    <row r="48" spans="1:12" ht="96" x14ac:dyDescent="0.25">
      <c r="A48" s="17" t="s">
        <v>52</v>
      </c>
      <c r="B48" s="18" t="s">
        <v>27</v>
      </c>
      <c r="C48" s="19" t="s">
        <v>65</v>
      </c>
      <c r="D48" s="18" t="s">
        <v>54</v>
      </c>
      <c r="E48" s="20">
        <v>1</v>
      </c>
      <c r="F48" s="21">
        <v>7980</v>
      </c>
      <c r="G48" s="21"/>
      <c r="H48" s="22">
        <v>0</v>
      </c>
      <c r="I48" s="23">
        <v>0.3</v>
      </c>
      <c r="J48" s="24">
        <f t="shared" si="1"/>
        <v>0</v>
      </c>
      <c r="K48" s="25">
        <f t="shared" si="2"/>
        <v>0</v>
      </c>
      <c r="L48" s="26">
        <f t="shared" si="3"/>
        <v>0</v>
      </c>
    </row>
    <row r="49" spans="1:12" ht="30" x14ac:dyDescent="0.25">
      <c r="A49" s="17" t="s">
        <v>31</v>
      </c>
      <c r="B49" s="18" t="s">
        <v>27</v>
      </c>
      <c r="C49" s="19" t="s">
        <v>66</v>
      </c>
      <c r="D49" s="18" t="s">
        <v>67</v>
      </c>
      <c r="E49" s="20">
        <v>20</v>
      </c>
      <c r="F49" s="21">
        <v>4.5</v>
      </c>
      <c r="G49" s="21" t="e">
        <f>[1]!InventoryList[[#This Row],[QTY]]*[1]!InventoryList[[#This Row],[CLD COST]]</f>
        <v>#REF!</v>
      </c>
      <c r="H49" s="22">
        <v>0</v>
      </c>
      <c r="I49" s="23">
        <v>0.3</v>
      </c>
      <c r="J49" s="24">
        <f t="shared" si="1"/>
        <v>0</v>
      </c>
      <c r="K49" s="25">
        <f t="shared" si="2"/>
        <v>0</v>
      </c>
      <c r="L49" s="26">
        <f t="shared" si="3"/>
        <v>0</v>
      </c>
    </row>
    <row r="50" spans="1:12" ht="36" x14ac:dyDescent="0.25">
      <c r="A50" s="17" t="s">
        <v>31</v>
      </c>
      <c r="B50" s="18" t="s">
        <v>27</v>
      </c>
      <c r="C50" s="19" t="s">
        <v>68</v>
      </c>
      <c r="D50" s="18" t="s">
        <v>33</v>
      </c>
      <c r="E50" s="20">
        <v>100</v>
      </c>
      <c r="F50" s="21">
        <v>50.25</v>
      </c>
      <c r="G50" s="21" t="e">
        <f>[1]!InventoryList[[#This Row],[QTY]]*[1]!InventoryList[[#This Row],[CLD COST]]</f>
        <v>#REF!</v>
      </c>
      <c r="H50" s="22">
        <v>0</v>
      </c>
      <c r="I50" s="23">
        <v>0.3</v>
      </c>
      <c r="J50" s="24">
        <f t="shared" si="1"/>
        <v>0</v>
      </c>
      <c r="K50" s="25">
        <f t="shared" si="2"/>
        <v>0</v>
      </c>
      <c r="L50" s="26">
        <f t="shared" si="3"/>
        <v>0</v>
      </c>
    </row>
    <row r="51" spans="1:12" ht="30" x14ac:dyDescent="0.25">
      <c r="A51" s="17" t="s">
        <v>69</v>
      </c>
      <c r="B51" s="18" t="s">
        <v>27</v>
      </c>
      <c r="C51" s="19" t="s">
        <v>70</v>
      </c>
      <c r="D51" s="18" t="s">
        <v>33</v>
      </c>
      <c r="E51" s="20">
        <v>1</v>
      </c>
      <c r="F51" s="21">
        <v>5.25</v>
      </c>
      <c r="G51" s="21" t="e">
        <f>[1]!InventoryList[[#This Row],[QTY]]*[1]!InventoryList[[#This Row],[CLD COST]]</f>
        <v>#REF!</v>
      </c>
      <c r="H51" s="22">
        <v>0</v>
      </c>
      <c r="I51" s="23">
        <v>0.3</v>
      </c>
      <c r="J51" s="24">
        <f t="shared" si="1"/>
        <v>0</v>
      </c>
      <c r="K51" s="25">
        <f t="shared" si="2"/>
        <v>0</v>
      </c>
      <c r="L51" s="26">
        <f t="shared" si="3"/>
        <v>0</v>
      </c>
    </row>
    <row r="52" spans="1:12" ht="30" x14ac:dyDescent="0.25">
      <c r="A52" s="17" t="s">
        <v>52</v>
      </c>
      <c r="B52" s="18" t="s">
        <v>27</v>
      </c>
      <c r="C52" s="19" t="s">
        <v>70</v>
      </c>
      <c r="D52" s="18" t="s">
        <v>33</v>
      </c>
      <c r="E52" s="20">
        <v>100</v>
      </c>
      <c r="F52" s="21">
        <v>7.55</v>
      </c>
      <c r="G52" s="21" t="e">
        <f>[1]!InventoryList[[#This Row],[QTY]]*[1]!InventoryList[[#This Row],[CLD COST]]</f>
        <v>#REF!</v>
      </c>
      <c r="H52" s="22">
        <v>0</v>
      </c>
      <c r="I52" s="23">
        <v>0.3</v>
      </c>
      <c r="J52" s="24">
        <f t="shared" si="1"/>
        <v>0</v>
      </c>
      <c r="K52" s="25">
        <f t="shared" si="2"/>
        <v>0</v>
      </c>
      <c r="L52" s="26">
        <f t="shared" si="3"/>
        <v>0</v>
      </c>
    </row>
    <row r="53" spans="1:12" ht="30" x14ac:dyDescent="0.25">
      <c r="A53" s="17" t="s">
        <v>71</v>
      </c>
      <c r="B53" s="18" t="s">
        <v>27</v>
      </c>
      <c r="C53" s="19" t="s">
        <v>72</v>
      </c>
      <c r="D53" s="18" t="s">
        <v>73</v>
      </c>
      <c r="E53" s="20">
        <v>1</v>
      </c>
      <c r="F53" s="21">
        <v>4.3</v>
      </c>
      <c r="G53" s="21" t="e">
        <f>[1]!InventoryList[[#This Row],[QTY]]*[1]!InventoryList[[#This Row],[CLD COST]]</f>
        <v>#REF!</v>
      </c>
      <c r="H53" s="22">
        <v>0</v>
      </c>
      <c r="I53" s="23">
        <v>0.3</v>
      </c>
      <c r="J53" s="24">
        <f t="shared" si="1"/>
        <v>0</v>
      </c>
      <c r="K53" s="25">
        <f t="shared" si="2"/>
        <v>0</v>
      </c>
      <c r="L53" s="26">
        <f t="shared" si="3"/>
        <v>0</v>
      </c>
    </row>
    <row r="54" spans="1:12" ht="51" x14ac:dyDescent="0.25">
      <c r="A54" s="17" t="s">
        <v>52</v>
      </c>
      <c r="B54" s="18" t="s">
        <v>27</v>
      </c>
      <c r="C54" s="28" t="s">
        <v>74</v>
      </c>
      <c r="D54" s="18" t="s">
        <v>33</v>
      </c>
      <c r="E54" s="20">
        <v>1</v>
      </c>
      <c r="F54" s="21">
        <v>1890</v>
      </c>
      <c r="G54" s="21" t="e">
        <f>[1]!InventoryList[[#This Row],[QTY]]*[1]!InventoryList[[#This Row],[CLD COST]]</f>
        <v>#REF!</v>
      </c>
      <c r="H54" s="22">
        <v>0</v>
      </c>
      <c r="I54" s="23">
        <v>0.3</v>
      </c>
      <c r="J54" s="24">
        <f t="shared" si="1"/>
        <v>0</v>
      </c>
      <c r="K54" s="25">
        <f t="shared" si="2"/>
        <v>0</v>
      </c>
      <c r="L54" s="26">
        <f t="shared" si="3"/>
        <v>0</v>
      </c>
    </row>
    <row r="55" spans="1:12" ht="51" x14ac:dyDescent="0.25">
      <c r="A55" s="17" t="s">
        <v>52</v>
      </c>
      <c r="B55" s="18" t="s">
        <v>27</v>
      </c>
      <c r="C55" s="28" t="s">
        <v>75</v>
      </c>
      <c r="D55" s="18" t="s">
        <v>33</v>
      </c>
      <c r="E55" s="20">
        <v>1</v>
      </c>
      <c r="F55" s="21">
        <v>2120</v>
      </c>
      <c r="G55" s="21" t="e">
        <f>[1]!InventoryList[[#This Row],[QTY]]*[1]!InventoryList[[#This Row],[CLD COST]]</f>
        <v>#REF!</v>
      </c>
      <c r="H55" s="22">
        <v>0</v>
      </c>
      <c r="I55" s="23">
        <v>0.3</v>
      </c>
      <c r="J55" s="24">
        <f t="shared" si="1"/>
        <v>0</v>
      </c>
      <c r="K55" s="25">
        <f t="shared" si="2"/>
        <v>0</v>
      </c>
      <c r="L55" s="26">
        <f t="shared" si="3"/>
        <v>0</v>
      </c>
    </row>
    <row r="56" spans="1:12" ht="38.25" x14ac:dyDescent="0.25">
      <c r="A56" s="17" t="s">
        <v>52</v>
      </c>
      <c r="B56" s="18" t="s">
        <v>27</v>
      </c>
      <c r="C56" s="28" t="str">
        <f>[2]Sheet1!$B$7</f>
        <v>Electric Mist unit, 15 gallon, powered by electricity</v>
      </c>
      <c r="D56" s="18" t="s">
        <v>33</v>
      </c>
      <c r="E56" s="20">
        <v>1</v>
      </c>
      <c r="F56" s="21">
        <v>2590</v>
      </c>
      <c r="G56" s="21" t="e">
        <f>[1]!InventoryList[[#This Row],[QTY]]*[1]!InventoryList[[#This Row],[CLD COST]]</f>
        <v>#REF!</v>
      </c>
      <c r="H56" s="22">
        <v>0</v>
      </c>
      <c r="I56" s="23">
        <v>0.3</v>
      </c>
      <c r="J56" s="24">
        <f t="shared" si="1"/>
        <v>0</v>
      </c>
      <c r="K56" s="25">
        <f t="shared" si="2"/>
        <v>0</v>
      </c>
      <c r="L56" s="26">
        <f t="shared" si="3"/>
        <v>0</v>
      </c>
    </row>
    <row r="57" spans="1:12" ht="38.25" x14ac:dyDescent="0.25">
      <c r="A57" s="17" t="s">
        <v>52</v>
      </c>
      <c r="B57" s="18" t="s">
        <v>27</v>
      </c>
      <c r="C57" s="28" t="s">
        <v>76</v>
      </c>
      <c r="D57" s="18" t="s">
        <v>77</v>
      </c>
      <c r="E57" s="20">
        <v>1</v>
      </c>
      <c r="F57" s="21">
        <v>70.349999999999994</v>
      </c>
      <c r="G57" s="21" t="e">
        <f>[1]!InventoryList[[#This Row],[QTY]]*[1]!InventoryList[[#This Row],[CLD COST]]</f>
        <v>#REF!</v>
      </c>
      <c r="H57" s="22">
        <v>0</v>
      </c>
      <c r="I57" s="23">
        <v>0.3</v>
      </c>
      <c r="J57" s="24">
        <f t="shared" si="1"/>
        <v>0</v>
      </c>
      <c r="K57" s="25">
        <f t="shared" si="2"/>
        <v>0</v>
      </c>
      <c r="L57" s="26">
        <f t="shared" si="3"/>
        <v>0</v>
      </c>
    </row>
    <row r="58" spans="1:12" ht="38.25" x14ac:dyDescent="0.25">
      <c r="A58" s="17" t="s">
        <v>52</v>
      </c>
      <c r="B58" s="18" t="s">
        <v>27</v>
      </c>
      <c r="C58" s="28" t="s">
        <v>78</v>
      </c>
      <c r="D58" s="18" t="s">
        <v>33</v>
      </c>
      <c r="E58" s="20">
        <v>1</v>
      </c>
      <c r="F58" s="21">
        <v>52.19</v>
      </c>
      <c r="G58" s="21" t="e">
        <f>[1]!InventoryList[[#This Row],[QTY]]*[1]!InventoryList[[#This Row],[CLD COST]]</f>
        <v>#REF!</v>
      </c>
      <c r="H58" s="22">
        <v>0</v>
      </c>
      <c r="I58" s="23">
        <v>0.3</v>
      </c>
      <c r="J58" s="24">
        <f t="shared" si="1"/>
        <v>0</v>
      </c>
      <c r="K58" s="25">
        <f t="shared" si="2"/>
        <v>0</v>
      </c>
      <c r="L58" s="26">
        <f t="shared" si="3"/>
        <v>0</v>
      </c>
    </row>
    <row r="59" spans="1:12" ht="30" x14ac:dyDescent="0.25">
      <c r="A59" s="17" t="s">
        <v>52</v>
      </c>
      <c r="B59" s="18" t="s">
        <v>27</v>
      </c>
      <c r="C59" s="28" t="s">
        <v>79</v>
      </c>
      <c r="D59" s="18" t="s">
        <v>77</v>
      </c>
      <c r="E59" s="20">
        <v>1</v>
      </c>
      <c r="F59" s="21">
        <v>50.42</v>
      </c>
      <c r="G59" s="21" t="e">
        <f>[1]!InventoryList[[#This Row],[QTY]]*[1]!InventoryList[[#This Row],[CLD COST]]</f>
        <v>#REF!</v>
      </c>
      <c r="H59" s="22">
        <v>0</v>
      </c>
      <c r="I59" s="23">
        <v>0.3</v>
      </c>
      <c r="J59" s="24">
        <f t="shared" si="1"/>
        <v>0</v>
      </c>
      <c r="K59" s="25">
        <f t="shared" si="2"/>
        <v>0</v>
      </c>
      <c r="L59" s="26">
        <f t="shared" si="3"/>
        <v>0</v>
      </c>
    </row>
    <row r="60" spans="1:12" ht="38.25" x14ac:dyDescent="0.25">
      <c r="A60" s="17" t="s">
        <v>52</v>
      </c>
      <c r="B60" s="18" t="s">
        <v>80</v>
      </c>
      <c r="C60" s="28" t="s">
        <v>81</v>
      </c>
      <c r="D60" s="18" t="s">
        <v>77</v>
      </c>
      <c r="E60" s="20">
        <v>1</v>
      </c>
      <c r="F60" s="21">
        <v>0.88</v>
      </c>
      <c r="G60" s="12"/>
      <c r="H60" s="22">
        <v>0</v>
      </c>
      <c r="I60" s="23">
        <v>0.3</v>
      </c>
      <c r="J60" s="24">
        <f t="shared" si="1"/>
        <v>0</v>
      </c>
      <c r="K60" s="25">
        <f t="shared" si="2"/>
        <v>0</v>
      </c>
      <c r="L60" s="26">
        <f t="shared" si="3"/>
        <v>0</v>
      </c>
    </row>
    <row r="61" spans="1:12" ht="30" x14ac:dyDescent="0.25">
      <c r="A61" s="17" t="s">
        <v>52</v>
      </c>
      <c r="B61" s="18" t="s">
        <v>80</v>
      </c>
      <c r="C61" s="28" t="s">
        <v>82</v>
      </c>
      <c r="D61" s="18" t="s">
        <v>77</v>
      </c>
      <c r="E61" s="20">
        <v>1</v>
      </c>
      <c r="F61" s="21">
        <v>0.84</v>
      </c>
      <c r="G61" s="12"/>
      <c r="H61" s="22">
        <v>0</v>
      </c>
      <c r="I61" s="23">
        <v>0.3</v>
      </c>
      <c r="J61" s="24">
        <f t="shared" si="1"/>
        <v>0</v>
      </c>
      <c r="K61" s="25">
        <f t="shared" si="2"/>
        <v>0</v>
      </c>
      <c r="L61" s="26">
        <f t="shared" si="3"/>
        <v>0</v>
      </c>
    </row>
    <row r="62" spans="1:12" ht="30" x14ac:dyDescent="0.25">
      <c r="A62" s="17" t="s">
        <v>52</v>
      </c>
      <c r="B62" s="18" t="s">
        <v>80</v>
      </c>
      <c r="C62" s="3" t="s">
        <v>83</v>
      </c>
      <c r="D62" s="18" t="s">
        <v>33</v>
      </c>
      <c r="E62" s="20">
        <v>1</v>
      </c>
      <c r="F62" s="21">
        <v>3.9</v>
      </c>
      <c r="G62" s="12"/>
      <c r="H62" s="22">
        <v>0</v>
      </c>
      <c r="I62" s="23">
        <v>0.3</v>
      </c>
      <c r="J62" s="24">
        <f t="shared" si="1"/>
        <v>0</v>
      </c>
      <c r="K62" s="25">
        <f t="shared" si="2"/>
        <v>0</v>
      </c>
      <c r="L62" s="26">
        <f t="shared" si="3"/>
        <v>0</v>
      </c>
    </row>
    <row r="63" spans="1:12" ht="30" x14ac:dyDescent="0.25">
      <c r="A63" s="17" t="s">
        <v>52</v>
      </c>
      <c r="B63" s="18" t="s">
        <v>80</v>
      </c>
      <c r="C63" s="4" t="s">
        <v>84</v>
      </c>
      <c r="D63" s="18" t="s">
        <v>33</v>
      </c>
      <c r="E63" s="20">
        <v>1</v>
      </c>
      <c r="F63" s="21">
        <v>4.95</v>
      </c>
      <c r="G63" s="12"/>
      <c r="H63" s="22">
        <v>0</v>
      </c>
      <c r="I63" s="23">
        <v>0.3</v>
      </c>
      <c r="J63" s="24">
        <f t="shared" si="1"/>
        <v>0</v>
      </c>
      <c r="K63" s="25">
        <f t="shared" si="2"/>
        <v>0</v>
      </c>
      <c r="L63" s="26">
        <f t="shared" si="3"/>
        <v>0</v>
      </c>
    </row>
    <row r="64" spans="1:12" ht="39" x14ac:dyDescent="0.25">
      <c r="A64" s="17" t="s">
        <v>52</v>
      </c>
      <c r="B64" s="18" t="s">
        <v>80</v>
      </c>
      <c r="C64" s="5" t="s">
        <v>85</v>
      </c>
      <c r="D64" s="18" t="s">
        <v>33</v>
      </c>
      <c r="E64" s="20">
        <v>1</v>
      </c>
      <c r="F64" s="21">
        <v>6.1</v>
      </c>
      <c r="G64" s="12"/>
      <c r="H64" s="22">
        <v>0</v>
      </c>
      <c r="I64" s="23">
        <v>0.3</v>
      </c>
      <c r="J64" s="24">
        <f t="shared" si="1"/>
        <v>0</v>
      </c>
      <c r="K64" s="25">
        <f t="shared" si="2"/>
        <v>0</v>
      </c>
      <c r="L64" s="26">
        <f t="shared" si="3"/>
        <v>0</v>
      </c>
    </row>
    <row r="65" spans="1:12" ht="51.75" x14ac:dyDescent="0.25">
      <c r="A65" s="17" t="s">
        <v>52</v>
      </c>
      <c r="B65" s="18" t="s">
        <v>80</v>
      </c>
      <c r="C65" s="5" t="s">
        <v>86</v>
      </c>
      <c r="D65" s="18" t="s">
        <v>33</v>
      </c>
      <c r="E65" s="20">
        <v>1</v>
      </c>
      <c r="F65" s="21">
        <v>9.85</v>
      </c>
      <c r="G65" s="12"/>
      <c r="H65" s="22">
        <v>0</v>
      </c>
      <c r="I65" s="23">
        <v>0.3</v>
      </c>
      <c r="J65" s="24">
        <f t="shared" si="1"/>
        <v>0</v>
      </c>
      <c r="K65" s="25">
        <f t="shared" si="2"/>
        <v>0</v>
      </c>
      <c r="L65" s="26">
        <f t="shared" si="3"/>
        <v>0</v>
      </c>
    </row>
    <row r="66" spans="1:12" ht="38.25" x14ac:dyDescent="0.25">
      <c r="A66" s="17" t="s">
        <v>52</v>
      </c>
      <c r="B66" s="18" t="s">
        <v>80</v>
      </c>
      <c r="C66" s="3" t="s">
        <v>87</v>
      </c>
      <c r="D66" s="18" t="s">
        <v>33</v>
      </c>
      <c r="E66" s="20">
        <v>1</v>
      </c>
      <c r="F66" s="21">
        <v>9.15</v>
      </c>
      <c r="G66" s="12"/>
      <c r="H66" s="22">
        <v>0</v>
      </c>
      <c r="I66" s="23">
        <v>0.3</v>
      </c>
      <c r="J66" s="24">
        <f t="shared" si="1"/>
        <v>0</v>
      </c>
      <c r="K66" s="25">
        <f t="shared" si="2"/>
        <v>0</v>
      </c>
      <c r="L66" s="26">
        <f t="shared" si="3"/>
        <v>0</v>
      </c>
    </row>
    <row r="67" spans="1:12" ht="51" x14ac:dyDescent="0.25">
      <c r="A67" s="17" t="s">
        <v>52</v>
      </c>
      <c r="B67" s="18" t="s">
        <v>80</v>
      </c>
      <c r="C67" s="3" t="s">
        <v>88</v>
      </c>
      <c r="D67" s="18" t="s">
        <v>33</v>
      </c>
      <c r="E67" s="20">
        <v>1</v>
      </c>
      <c r="F67" s="21">
        <v>11.05</v>
      </c>
      <c r="G67" s="12"/>
      <c r="H67" s="22">
        <v>0</v>
      </c>
      <c r="I67" s="23">
        <v>0.3</v>
      </c>
      <c r="J67" s="24">
        <f t="shared" si="1"/>
        <v>0</v>
      </c>
      <c r="K67" s="25">
        <f t="shared" si="2"/>
        <v>0</v>
      </c>
      <c r="L67" s="26">
        <f t="shared" si="3"/>
        <v>0</v>
      </c>
    </row>
    <row r="68" spans="1:12" ht="30" x14ac:dyDescent="0.25">
      <c r="A68" s="17" t="s">
        <v>52</v>
      </c>
      <c r="B68" s="18" t="s">
        <v>80</v>
      </c>
      <c r="C68" s="29" t="s">
        <v>89</v>
      </c>
      <c r="D68" s="18" t="s">
        <v>33</v>
      </c>
      <c r="E68" s="20">
        <v>1</v>
      </c>
      <c r="F68" s="21">
        <v>6.75</v>
      </c>
      <c r="G68" s="12"/>
      <c r="H68" s="22">
        <v>0</v>
      </c>
      <c r="I68" s="23">
        <v>0.3</v>
      </c>
      <c r="J68" s="24">
        <f t="shared" si="1"/>
        <v>0</v>
      </c>
      <c r="K68" s="25">
        <f t="shared" si="2"/>
        <v>0</v>
      </c>
      <c r="L68" s="26">
        <f t="shared" si="3"/>
        <v>0</v>
      </c>
    </row>
    <row r="69" spans="1:12" ht="30" x14ac:dyDescent="0.25">
      <c r="A69" s="17" t="s">
        <v>52</v>
      </c>
      <c r="B69" s="18" t="s">
        <v>80</v>
      </c>
      <c r="C69" s="30" t="s">
        <v>90</v>
      </c>
      <c r="D69" s="18" t="s">
        <v>33</v>
      </c>
      <c r="E69" s="20">
        <v>1</v>
      </c>
      <c r="F69" s="21">
        <v>145.28</v>
      </c>
      <c r="G69" s="12"/>
      <c r="H69" s="22">
        <v>0</v>
      </c>
      <c r="I69" s="23">
        <v>0.3</v>
      </c>
      <c r="J69" s="24">
        <f t="shared" si="1"/>
        <v>0</v>
      </c>
      <c r="K69" s="25">
        <f t="shared" si="2"/>
        <v>0</v>
      </c>
      <c r="L69" s="26">
        <f t="shared" si="3"/>
        <v>0</v>
      </c>
    </row>
    <row r="70" spans="1:12" ht="30" x14ac:dyDescent="0.25">
      <c r="A70" s="17" t="s">
        <v>52</v>
      </c>
      <c r="B70" s="18" t="s">
        <v>80</v>
      </c>
      <c r="C70" s="30" t="s">
        <v>91</v>
      </c>
      <c r="D70" s="18" t="s">
        <v>33</v>
      </c>
      <c r="E70" s="20">
        <v>1</v>
      </c>
      <c r="F70" s="21">
        <v>42.35</v>
      </c>
      <c r="G70" s="12"/>
      <c r="H70" s="22">
        <v>0</v>
      </c>
      <c r="I70" s="23">
        <v>0.3</v>
      </c>
      <c r="J70" s="24">
        <f t="shared" si="1"/>
        <v>0</v>
      </c>
      <c r="K70" s="25">
        <f t="shared" si="2"/>
        <v>0</v>
      </c>
      <c r="L70" s="26">
        <f t="shared" si="3"/>
        <v>0</v>
      </c>
    </row>
    <row r="71" spans="1:12" ht="45" x14ac:dyDescent="0.25">
      <c r="A71" s="17" t="s">
        <v>52</v>
      </c>
      <c r="B71" s="31" t="s">
        <v>92</v>
      </c>
      <c r="C71" s="41" t="s">
        <v>93</v>
      </c>
      <c r="D71" s="42" t="s">
        <v>33</v>
      </c>
      <c r="E71" s="43">
        <v>1</v>
      </c>
      <c r="F71" s="34">
        <v>14</v>
      </c>
      <c r="G71" s="35"/>
      <c r="H71" s="36">
        <v>0</v>
      </c>
      <c r="I71" s="37">
        <v>0.3</v>
      </c>
      <c r="J71" s="38">
        <f t="shared" si="1"/>
        <v>0</v>
      </c>
      <c r="K71" s="39">
        <f t="shared" si="2"/>
        <v>0</v>
      </c>
      <c r="L71" s="40">
        <f t="shared" si="3"/>
        <v>0</v>
      </c>
    </row>
    <row r="72" spans="1:12" ht="45" x14ac:dyDescent="0.25">
      <c r="A72" s="44" t="s">
        <v>52</v>
      </c>
      <c r="B72" s="31" t="s">
        <v>92</v>
      </c>
      <c r="C72" s="32" t="s">
        <v>94</v>
      </c>
      <c r="D72" s="31" t="s">
        <v>33</v>
      </c>
      <c r="E72" s="33">
        <v>1</v>
      </c>
      <c r="F72" s="45">
        <v>16.25</v>
      </c>
      <c r="G72" s="2"/>
      <c r="H72" s="36">
        <v>0</v>
      </c>
      <c r="I72" s="37">
        <v>0.3</v>
      </c>
      <c r="J72" s="38">
        <f t="shared" si="1"/>
        <v>0</v>
      </c>
      <c r="K72" s="39">
        <f t="shared" si="2"/>
        <v>0</v>
      </c>
      <c r="L72" s="40">
        <f t="shared" si="3"/>
        <v>0</v>
      </c>
    </row>
    <row r="73" spans="1:12" ht="45" x14ac:dyDescent="0.25">
      <c r="A73" s="44" t="s">
        <v>52</v>
      </c>
      <c r="B73" s="31" t="s">
        <v>92</v>
      </c>
      <c r="C73" s="32" t="s">
        <v>95</v>
      </c>
      <c r="D73" s="31" t="s">
        <v>33</v>
      </c>
      <c r="E73" s="33">
        <v>1</v>
      </c>
      <c r="F73" s="34">
        <v>16.5</v>
      </c>
      <c r="G73" s="2"/>
      <c r="H73" s="36">
        <v>0</v>
      </c>
      <c r="I73" s="37">
        <v>0.3</v>
      </c>
      <c r="J73" s="38">
        <f t="shared" si="1"/>
        <v>0</v>
      </c>
      <c r="K73" s="39">
        <f t="shared" si="2"/>
        <v>0</v>
      </c>
      <c r="L73" s="40">
        <f t="shared" si="3"/>
        <v>0</v>
      </c>
    </row>
    <row r="74" spans="1:12" ht="45" x14ac:dyDescent="0.25">
      <c r="A74" s="44" t="s">
        <v>52</v>
      </c>
      <c r="B74" s="31" t="s">
        <v>92</v>
      </c>
      <c r="C74" s="32" t="s">
        <v>96</v>
      </c>
      <c r="D74" s="31" t="s">
        <v>33</v>
      </c>
      <c r="E74" s="33">
        <v>1</v>
      </c>
      <c r="F74" s="46">
        <v>15.85</v>
      </c>
      <c r="G74" s="2"/>
      <c r="H74" s="36">
        <v>0</v>
      </c>
      <c r="I74" s="37">
        <v>0.3</v>
      </c>
      <c r="J74" s="38">
        <f t="shared" si="1"/>
        <v>0</v>
      </c>
      <c r="K74" s="39">
        <f t="shared" si="2"/>
        <v>0</v>
      </c>
      <c r="L74" s="40">
        <f t="shared" si="3"/>
        <v>0</v>
      </c>
    </row>
    <row r="75" spans="1:12" ht="45" x14ac:dyDescent="0.25">
      <c r="A75" s="47" t="s">
        <v>52</v>
      </c>
      <c r="B75" s="31" t="s">
        <v>92</v>
      </c>
      <c r="C75" s="32" t="s">
        <v>97</v>
      </c>
      <c r="D75" s="31" t="s">
        <v>33</v>
      </c>
      <c r="E75" s="33">
        <v>1</v>
      </c>
      <c r="F75" s="46">
        <v>15.5</v>
      </c>
      <c r="G75" s="48"/>
      <c r="H75" s="36">
        <v>0</v>
      </c>
      <c r="I75" s="37">
        <v>0.3</v>
      </c>
      <c r="J75" s="38">
        <f t="shared" si="1"/>
        <v>0</v>
      </c>
      <c r="K75" s="39">
        <f t="shared" si="2"/>
        <v>0</v>
      </c>
      <c r="L75" s="40">
        <f t="shared" si="3"/>
        <v>0</v>
      </c>
    </row>
    <row r="76" spans="1:12" ht="45" x14ac:dyDescent="0.25">
      <c r="A76" s="47" t="s">
        <v>52</v>
      </c>
      <c r="B76" s="51" t="s">
        <v>92</v>
      </c>
      <c r="C76" s="52" t="s">
        <v>100</v>
      </c>
      <c r="D76" s="51" t="s">
        <v>77</v>
      </c>
      <c r="E76" s="53">
        <v>1</v>
      </c>
      <c r="F76" s="54">
        <v>62.18</v>
      </c>
      <c r="G76" s="55"/>
      <c r="H76" s="56">
        <v>0</v>
      </c>
      <c r="I76" s="57">
        <v>0.3</v>
      </c>
      <c r="J76" s="58">
        <f t="shared" ref="J76:J77" si="4">H76*F76*(I76)</f>
        <v>0</v>
      </c>
      <c r="K76" s="59">
        <f t="shared" ref="K76:K77" si="5">J76-L76</f>
        <v>0</v>
      </c>
      <c r="L76" s="60">
        <f t="shared" ref="L76:L77" si="6">H76*F76</f>
        <v>0</v>
      </c>
    </row>
    <row r="77" spans="1:12" ht="45" x14ac:dyDescent="0.25">
      <c r="A77" s="47" t="s">
        <v>31</v>
      </c>
      <c r="B77" s="31" t="s">
        <v>92</v>
      </c>
      <c r="C77" s="32" t="s">
        <v>101</v>
      </c>
      <c r="D77" s="31" t="s">
        <v>39</v>
      </c>
      <c r="E77" s="33">
        <v>1</v>
      </c>
      <c r="F77" s="46">
        <v>10.25</v>
      </c>
      <c r="G77" s="48"/>
      <c r="H77" s="36">
        <v>0</v>
      </c>
      <c r="I77" s="37">
        <v>0.3</v>
      </c>
      <c r="J77" s="38">
        <f t="shared" si="4"/>
        <v>0</v>
      </c>
      <c r="K77" s="39">
        <f t="shared" si="5"/>
        <v>0</v>
      </c>
      <c r="L77" s="40">
        <f t="shared" si="6"/>
        <v>0</v>
      </c>
    </row>
    <row r="78" spans="1:12" ht="45" x14ac:dyDescent="0.25">
      <c r="A78" s="47" t="s">
        <v>31</v>
      </c>
      <c r="B78" s="31" t="s">
        <v>92</v>
      </c>
      <c r="C78" s="32" t="s">
        <v>102</v>
      </c>
      <c r="D78" s="31" t="s">
        <v>39</v>
      </c>
      <c r="E78" s="33">
        <v>1</v>
      </c>
      <c r="F78" s="46">
        <v>10.25</v>
      </c>
      <c r="G78" s="48"/>
      <c r="H78" s="36">
        <v>0</v>
      </c>
      <c r="I78" s="37">
        <v>0.3</v>
      </c>
      <c r="J78" s="38">
        <f t="shared" ref="J78:J81" si="7">H78*F78*(I78)</f>
        <v>0</v>
      </c>
      <c r="K78" s="39">
        <f t="shared" ref="K78:K81" si="8">J78-L78</f>
        <v>0</v>
      </c>
      <c r="L78" s="40">
        <f t="shared" ref="L78:L81" si="9">H78*F78</f>
        <v>0</v>
      </c>
    </row>
    <row r="79" spans="1:12" ht="60" x14ac:dyDescent="0.25">
      <c r="A79" s="47" t="s">
        <v>52</v>
      </c>
      <c r="B79" s="31" t="s">
        <v>92</v>
      </c>
      <c r="C79" s="32" t="s">
        <v>103</v>
      </c>
      <c r="D79" s="31" t="s">
        <v>33</v>
      </c>
      <c r="E79" s="33">
        <v>1</v>
      </c>
      <c r="F79" s="46">
        <v>2455</v>
      </c>
      <c r="G79" s="48"/>
      <c r="H79" s="36">
        <v>0</v>
      </c>
      <c r="I79" s="37">
        <v>0.3</v>
      </c>
      <c r="J79" s="38">
        <f t="shared" si="7"/>
        <v>0</v>
      </c>
      <c r="K79" s="39">
        <f t="shared" si="8"/>
        <v>0</v>
      </c>
      <c r="L79" s="40">
        <f t="shared" si="9"/>
        <v>0</v>
      </c>
    </row>
    <row r="80" spans="1:12" ht="45" x14ac:dyDescent="0.25">
      <c r="A80" s="47" t="s">
        <v>52</v>
      </c>
      <c r="B80" s="31" t="s">
        <v>92</v>
      </c>
      <c r="C80" s="32" t="s">
        <v>104</v>
      </c>
      <c r="D80" s="31" t="s">
        <v>77</v>
      </c>
      <c r="E80" s="33">
        <v>1</v>
      </c>
      <c r="F80" s="46">
        <v>160.28</v>
      </c>
      <c r="G80" s="48"/>
      <c r="H80" s="36">
        <v>0</v>
      </c>
      <c r="I80" s="37">
        <v>0.3</v>
      </c>
      <c r="J80" s="38">
        <f t="shared" si="7"/>
        <v>0</v>
      </c>
      <c r="K80" s="39">
        <f t="shared" si="8"/>
        <v>0</v>
      </c>
      <c r="L80" s="40">
        <f t="shared" si="9"/>
        <v>0</v>
      </c>
    </row>
    <row r="81" spans="1:12" ht="60" x14ac:dyDescent="0.25">
      <c r="A81" s="47" t="s">
        <v>52</v>
      </c>
      <c r="B81" s="51" t="s">
        <v>92</v>
      </c>
      <c r="C81" s="52" t="s">
        <v>105</v>
      </c>
      <c r="D81" s="51" t="s">
        <v>77</v>
      </c>
      <c r="E81" s="53">
        <v>1</v>
      </c>
      <c r="F81" s="54">
        <v>38.1</v>
      </c>
      <c r="G81" s="55"/>
      <c r="H81" s="56">
        <v>0</v>
      </c>
      <c r="I81" s="57">
        <v>0.3</v>
      </c>
      <c r="J81" s="58">
        <f t="shared" si="7"/>
        <v>0</v>
      </c>
      <c r="K81" s="59">
        <f t="shared" si="8"/>
        <v>0</v>
      </c>
      <c r="L81" s="60">
        <f t="shared" si="9"/>
        <v>0</v>
      </c>
    </row>
  </sheetData>
  <sheetProtection algorithmName="SHA-512" hashValue="s3hBfL8cbiQwkeFgjfsr7w9JQk8pVKIdw8UgO75FODuWEQqVxsR1j+POM9LGAk/KQY5nbLLPsIR811gGxGpHKA==" saltValue="xZdP2mIKO9BK8G32xaeNAA==" spinCount="100000" sheet="1" objects="1" scenarios="1"/>
  <mergeCells count="16">
    <mergeCell ref="B10:D10"/>
    <mergeCell ref="F10:I10"/>
    <mergeCell ref="A1:B7"/>
    <mergeCell ref="D2:F6"/>
    <mergeCell ref="H2:J3"/>
    <mergeCell ref="B9:D9"/>
    <mergeCell ref="F9:I9"/>
    <mergeCell ref="B14:D14"/>
    <mergeCell ref="F14:I14"/>
    <mergeCell ref="C15:F15"/>
    <mergeCell ref="B11:D11"/>
    <mergeCell ref="F11:I11"/>
    <mergeCell ref="B12:D12"/>
    <mergeCell ref="F12:I12"/>
    <mergeCell ref="B13:D13"/>
    <mergeCell ref="F13:I13"/>
  </mergeCells>
  <conditionalFormatting sqref="C26:C31">
    <cfRule type="expression" dxfId="31" priority="25">
      <formula>$K26=1</formula>
    </cfRule>
    <cfRule type="expression" dxfId="30" priority="26">
      <formula>"If(blnBinNo=""True"")"</formula>
    </cfRule>
  </conditionalFormatting>
  <conditionalFormatting sqref="B36:B75 D62:F71 B19:G25">
    <cfRule type="expression" dxfId="29" priority="27">
      <formula>#REF!=1</formula>
    </cfRule>
    <cfRule type="expression" dxfId="28" priority="27">
      <formula>"If(blnBinNo=""True"")"</formula>
    </cfRule>
  </conditionalFormatting>
  <conditionalFormatting sqref="C53:G53 B26:B31 D26:G31 B32:G35 C36:G50">
    <cfRule type="expression" dxfId="27" priority="30">
      <formula>#REF!=1</formula>
    </cfRule>
    <cfRule type="expression" dxfId="26" priority="31">
      <formula>"If(blnBinNo=""True"")"</formula>
    </cfRule>
  </conditionalFormatting>
  <conditionalFormatting sqref="C54:G59 C60:F61 F72:F73 D72:E75">
    <cfRule type="expression" dxfId="25" priority="32">
      <formula>#REF!=1</formula>
    </cfRule>
    <cfRule type="expression" dxfId="24" priority="33">
      <formula>"If(blnBinNo=""True"")"</formula>
    </cfRule>
  </conditionalFormatting>
  <conditionalFormatting sqref="C51:G52">
    <cfRule type="expression" dxfId="23" priority="28">
      <formula>#REF!=1</formula>
    </cfRule>
    <cfRule type="expression" dxfId="22" priority="29">
      <formula>"If(blnBinNo=""True"")"</formula>
    </cfRule>
  </conditionalFormatting>
  <conditionalFormatting sqref="G51:G52">
    <cfRule type="dataBar" priority="3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{C5487C2B-41B6-4718-A1F4-8B4B92A96160}</x14:id>
        </ext>
      </extLst>
    </cfRule>
  </conditionalFormatting>
  <conditionalFormatting sqref="G53:G59 G19:G50">
    <cfRule type="dataBar" priority="3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{D14BF895-B995-44A0-A9CF-D7238747CA0C}</x14:id>
        </ext>
      </extLst>
    </cfRule>
  </conditionalFormatting>
  <conditionalFormatting sqref="B76">
    <cfRule type="expression" dxfId="21" priority="21">
      <formula>#REF!=1</formula>
    </cfRule>
  </conditionalFormatting>
  <conditionalFormatting sqref="D76:E76">
    <cfRule type="expression" dxfId="20" priority="22">
      <formula>#REF!=1</formula>
    </cfRule>
    <cfRule type="expression" dxfId="19" priority="23">
      <formula>"If(blnBinNo=""True"")"</formula>
    </cfRule>
  </conditionalFormatting>
  <conditionalFormatting sqref="B77">
    <cfRule type="expression" dxfId="18" priority="17">
      <formula>#REF!=1</formula>
    </cfRule>
  </conditionalFormatting>
  <conditionalFormatting sqref="D77:E77">
    <cfRule type="expression" dxfId="17" priority="18">
      <formula>#REF!=1</formula>
    </cfRule>
    <cfRule type="expression" dxfId="16" priority="19">
      <formula>"If(blnBinNo=""True"")"</formula>
    </cfRule>
  </conditionalFormatting>
  <conditionalFormatting sqref="B78">
    <cfRule type="expression" dxfId="15" priority="15">
      <formula>"If(blnBinNo=""True"")"</formula>
    </cfRule>
    <cfRule type="expression" dxfId="14" priority="13">
      <formula>#REF!=1</formula>
    </cfRule>
  </conditionalFormatting>
  <conditionalFormatting sqref="D78:E78">
    <cfRule type="expression" dxfId="13" priority="14">
      <formula>#REF!=1</formula>
    </cfRule>
    <cfRule type="expression" dxfId="12" priority="36">
      <formula>"If(blnBinNo=""True"")"</formula>
    </cfRule>
  </conditionalFormatting>
  <conditionalFormatting sqref="B79">
    <cfRule type="expression" dxfId="11" priority="11">
      <formula>"If(blnBinNo=""True"")"</formula>
    </cfRule>
    <cfRule type="expression" dxfId="10" priority="9">
      <formula>#REF!=1</formula>
    </cfRule>
  </conditionalFormatting>
  <conditionalFormatting sqref="D79:E79">
    <cfRule type="expression" dxfId="9" priority="10">
      <formula>#REF!=1</formula>
    </cfRule>
    <cfRule type="expression" dxfId="8" priority="37">
      <formula>"If(blnBinNo=""True"")"</formula>
    </cfRule>
  </conditionalFormatting>
  <conditionalFormatting sqref="B80">
    <cfRule type="expression" dxfId="7" priority="7">
      <formula>"If(blnBinNo=""True"")"</formula>
    </cfRule>
    <cfRule type="expression" dxfId="6" priority="5">
      <formula>#REF!=1</formula>
    </cfRule>
  </conditionalFormatting>
  <conditionalFormatting sqref="D80:E80">
    <cfRule type="expression" dxfId="5" priority="6">
      <formula>#REF!=1</formula>
    </cfRule>
    <cfRule type="expression" dxfId="4" priority="38">
      <formula>"If(blnBinNo=""True"")"</formula>
    </cfRule>
  </conditionalFormatting>
  <conditionalFormatting sqref="B81">
    <cfRule type="expression" dxfId="3" priority="3">
      <formula>"If(blnBinNo=""True"")"</formula>
    </cfRule>
    <cfRule type="expression" dxfId="2" priority="1">
      <formula>#REF!=1</formula>
    </cfRule>
  </conditionalFormatting>
  <conditionalFormatting sqref="D81:E81">
    <cfRule type="expression" dxfId="1" priority="2">
      <formula>#REF!=1</formula>
    </cfRule>
    <cfRule type="expression" dxfId="0" priority="39">
      <formula>"If(blnBinNo=""True"")"</formula>
    </cfRule>
  </conditionalFormatting>
  <dataValidations count="6">
    <dataValidation allowBlank="1" showInputMessage="1" showErrorMessage="1" prompt="Enter SKU in this column under this heading" sqref="B17:B18" xr:uid="{52A6ECB5-03F8-4040-A8B5-42DB0DA7F8A0}"/>
    <dataValidation allowBlank="1" showInputMessage="1" showErrorMessage="1" prompt="Enter Description of item in this column under this heading" sqref="C17:C18" xr:uid="{2E31130A-1D7F-4EE9-8AC2-F80070C73F05}"/>
    <dataValidation allowBlank="1" showInputMessage="1" showErrorMessage="1" prompt="Enter Unit in this column under this heading" sqref="D17:D18" xr:uid="{94E64F97-7935-4ABD-9CA9-4E7AC39A7DD1}"/>
    <dataValidation allowBlank="1" showInputMessage="1" showErrorMessage="1" prompt="Enter Quantity of each item in this column under this heading" sqref="E17:E18" xr:uid="{9151435D-B339-4FFD-93C9-21E0987472EC}"/>
    <dataValidation allowBlank="1" showInputMessage="1" showErrorMessage="1" prompt="Enter Cost of each item in this column under this heading" sqref="F17:F18" xr:uid="{E90D4946-099E-44F3-80AC-EEE994006B8C}"/>
    <dataValidation allowBlank="1" showInputMessage="1" showErrorMessage="1" prompt="Inventory Value is automatically calculated in this column under this heading using the QTY (quantity) and COST values from the table" sqref="G17:G18" xr:uid="{7DA7A2DE-F26A-4A4F-A71D-495C529BA555}"/>
  </dataValidation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487C2B-41B6-4718-A1F4-8B4B92A961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G51:G52</xm:sqref>
        </x14:conditionalFormatting>
        <x14:conditionalFormatting xmlns:xm="http://schemas.microsoft.com/office/excel/2006/main">
          <x14:cfRule type="dataBar" id="{D14BF895-B995-44A0-A9CF-D7238747CA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G53:G59 G19:G50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CLambert</dc:creator>
  <cp:lastModifiedBy>GrayClouds</cp:lastModifiedBy>
  <dcterms:created xsi:type="dcterms:W3CDTF">2020-10-06T18:07:01Z</dcterms:created>
  <dcterms:modified xsi:type="dcterms:W3CDTF">2020-10-12T02:27:04Z</dcterms:modified>
</cp:coreProperties>
</file>